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ocuments\Ecorodovias\Novembro 2020\Agenda de Obras\"/>
    </mc:Choice>
  </mc:AlternateContent>
  <bookViews>
    <workbookView xWindow="0" yWindow="0" windowWidth="19200" windowHeight="6945"/>
  </bookViews>
  <sheets>
    <sheet name="Modelo para divulgação" sheetId="4" r:id="rId1"/>
    <sheet name="AUX" sheetId="5" r:id="rId2"/>
  </sheets>
  <definedNames>
    <definedName name="_xlnm._FilterDatabase" localSheetId="0" hidden="1">'Modelo para divulgação'!$A$10:$A$18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4" l="1"/>
  <c r="K31" i="4" l="1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30" i="4" l="1"/>
  <c r="L30" i="4"/>
  <c r="E22" i="5" l="1"/>
  <c r="D22" i="5"/>
  <c r="K18" i="4" s="1"/>
  <c r="E18" i="5"/>
  <c r="L25" i="4" s="1"/>
  <c r="D18" i="5"/>
  <c r="E14" i="5"/>
  <c r="D14" i="5"/>
  <c r="E12" i="5"/>
  <c r="D12" i="5"/>
  <c r="E10" i="5"/>
  <c r="L28" i="4" s="1"/>
  <c r="D10" i="5"/>
  <c r="E6" i="5"/>
  <c r="L27" i="4" s="1"/>
  <c r="D6" i="5"/>
  <c r="E4" i="5"/>
  <c r="D4" i="5"/>
  <c r="E2" i="5"/>
  <c r="L29" i="4" s="1"/>
  <c r="D2" i="5"/>
  <c r="E8" i="5"/>
  <c r="D8" i="5"/>
  <c r="E20" i="5"/>
  <c r="D20" i="5"/>
  <c r="K21" i="4" s="1"/>
  <c r="E11" i="5"/>
  <c r="E9" i="5"/>
  <c r="E7" i="5"/>
  <c r="E5" i="5"/>
  <c r="E3" i="5"/>
  <c r="E23" i="5"/>
  <c r="E21" i="5"/>
  <c r="E19" i="5"/>
  <c r="E17" i="5"/>
  <c r="E16" i="5"/>
  <c r="L26" i="4" s="1"/>
  <c r="E15" i="5"/>
  <c r="E13" i="5"/>
  <c r="D9" i="5"/>
  <c r="D21" i="5"/>
  <c r="D5" i="5"/>
  <c r="D17" i="5"/>
  <c r="D16" i="5"/>
  <c r="K26" i="4" s="1"/>
  <c r="D7" i="5"/>
  <c r="D23" i="5"/>
  <c r="D3" i="5"/>
  <c r="D15" i="5"/>
  <c r="D11" i="5"/>
  <c r="D19" i="5"/>
  <c r="D13" i="5"/>
  <c r="K20" i="4" l="1"/>
  <c r="K16" i="4"/>
  <c r="K15" i="4"/>
  <c r="K19" i="4"/>
  <c r="K24" i="4"/>
  <c r="K14" i="4"/>
  <c r="K22" i="4"/>
  <c r="K17" i="4"/>
  <c r="K12" i="4"/>
  <c r="K4" i="4"/>
  <c r="K11" i="4"/>
  <c r="K27" i="4"/>
  <c r="K9" i="4"/>
  <c r="K13" i="4"/>
  <c r="K8" i="4"/>
  <c r="K23" i="4"/>
  <c r="K7" i="4"/>
  <c r="K5" i="4"/>
  <c r="K28" i="4"/>
  <c r="K3" i="4"/>
  <c r="K10" i="4"/>
  <c r="K6" i="4"/>
  <c r="K29" i="4"/>
</calcChain>
</file>

<file path=xl/sharedStrings.xml><?xml version="1.0" encoding="utf-8"?>
<sst xmlns="http://schemas.openxmlformats.org/spreadsheetml/2006/main" count="168" uniqueCount="42">
  <si>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</si>
  <si>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</si>
  <si>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</si>
  <si>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</si>
  <si>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</si>
  <si>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</si>
  <si>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</si>
  <si>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</si>
  <si>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</si>
  <si>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</si>
  <si>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</si>
  <si>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</si>
  <si>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</si>
  <si>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</si>
  <si>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</si>
  <si>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</si>
  <si>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</si>
  <si>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</si>
  <si>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</si>
  <si>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</si>
  <si>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</si>
  <si>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</si>
  <si>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</si>
  <si>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</si>
  <si>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</si>
  <si>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</si>
  <si>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</si>
  <si>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</si>
  <si>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</si>
  <si>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</si>
  <si>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Sim</t>
  </si>
  <si>
    <t>Copavi - Pavimento</t>
  </si>
  <si>
    <t>Roçada manual</t>
  </si>
  <si>
    <t>Acostamento</t>
  </si>
  <si>
    <t>BR-364</t>
  </si>
  <si>
    <t>Roçada mecânica</t>
  </si>
  <si>
    <t>Recuperação de Drenagem</t>
  </si>
  <si>
    <t>Remoção de meio fio</t>
  </si>
  <si>
    <t>Desocupação de faixa de dominio</t>
  </si>
  <si>
    <t>Limpeza de Faixa de Domínio</t>
  </si>
  <si>
    <t>Implantação de defensa</t>
  </si>
  <si>
    <t>Reforma PRF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</si>
</sst>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8">
    <xf numFmtId="0" fontId="0" fillId="0" borderId="0" xfId="0"/>
    <xf numFmtId="0" fontId="0" fillId="0" borderId="3" xfId="0" applyBorder="1"/>
    <xf numFmtId="0" fontId="3" fillId="2" borderId="4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5" borderId="2" xfId="0" quotePrefix="1" applyNumberForma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4" borderId="9" xfId="2" applyFont="1" applyFill="1" applyBorder="1" applyAlignment="1">
      <alignment horizontal="left" vertical="center"/>
    </xf>
    <xf numFmtId="0" fontId="4" fillId="4" borderId="1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left" vertical="center"/>
    </xf>
  </cellXfs>
  <cellStyles count="3">
    <cellStyle name="Bom" xfId="1" builtinId="26"/>
    <cellStyle name="Célula de Verificação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752475</xdr:colOff>
      <xdr:row>0</xdr:row>
      <xdr:rowOff>0</xdr:rowOff>
    </xdr:from>
    <xdr:to>
      <xdr:col>11</xdr:col>
      <xdr:colOff>142875</xdr:colOff>
      <xdr:row>0</xdr:row>
      <xdr:rowOff>449127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3150" y="0"/>
          <a:ext cx="1647825" cy="449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sqref="A1:L2"/>
    </sheetView>
  </sheetViews>
  <sheetFormatPr defaultColWidth="9.140625" defaultRowHeight="15" x14ac:dyDescent="0.25"/>
  <cols>
    <col min="1" max="1" width="52.85546875" style="1" bestFit="1" customWidth="1"/>
    <col min="2" max="2" width="12.5703125" style="1" bestFit="1" customWidth="1"/>
    <col min="3" max="3" width="9.42578125" style="1" bestFit="1" customWidth="1"/>
    <col min="4" max="4" width="8.140625" style="1" bestFit="1" customWidth="1"/>
    <col min="5" max="5" width="7" style="1" bestFit="1" customWidth="1"/>
    <col min="6" max="7" width="10.5703125" style="1" bestFit="1" customWidth="1"/>
    <col min="8" max="8" width="13.42578125" style="1" bestFit="1" customWidth="1"/>
    <col min="9" max="9" width="13.5703125" style="1" bestFit="1" customWidth="1"/>
    <col min="10" max="10" width="11.85546875" style="1" bestFit="1" customWidth="1"/>
    <col min="11" max="11" width="22" style="1" bestFit="1" customWidth="1"/>
    <col min="12" max="12" width="6.85546875" style="1" bestFit="1" customWidth="1"/>
    <col min="13" max="16384" width="9.140625" style="1"/>
  </cols>
  <sheetData>
    <row r="1" spans="1:12" ht="36" x14ac:dyDescent="0.25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x14ac:dyDescent="0.25">
      <c r="A2" s="2" t="s">
        <v>12</v>
      </c>
      <c r="B2" s="2" t="s">
        <v>2</v>
      </c>
      <c r="C2" s="2" t="s">
        <v>7</v>
      </c>
      <c r="D2" s="2" t="s">
        <v>8</v>
      </c>
      <c r="E2" s="2" t="s">
        <v>9</v>
      </c>
      <c r="F2" s="2" t="s">
        <v>14</v>
      </c>
      <c r="G2" s="2" t="s">
        <v>15</v>
      </c>
      <c r="H2" s="2" t="s">
        <v>10</v>
      </c>
      <c r="I2" s="2" t="s">
        <v>11</v>
      </c>
      <c r="J2" s="2" t="s">
        <v>0</v>
      </c>
      <c r="K2" s="2" t="s">
        <v>5</v>
      </c>
      <c r="L2" s="2" t="s">
        <v>1</v>
      </c>
    </row>
    <row r="3" spans="1:12" x14ac:dyDescent="0.25">
      <c r="A3" s="5" t="s">
        <v>32</v>
      </c>
      <c r="B3" s="6" t="s">
        <v>33</v>
      </c>
      <c r="C3" s="6">
        <v>150</v>
      </c>
      <c r="D3" s="6">
        <v>192</v>
      </c>
      <c r="E3" s="7" t="s">
        <v>34</v>
      </c>
      <c r="F3" s="8">
        <v>44158</v>
      </c>
      <c r="G3" s="8">
        <v>44163</v>
      </c>
      <c r="H3" s="9">
        <v>0.29166666666666669</v>
      </c>
      <c r="I3" s="9">
        <v>0.70833333333333337</v>
      </c>
      <c r="J3" s="6" t="s">
        <v>3</v>
      </c>
      <c r="K3" s="6" t="str">
        <f>IF(A3="","",VLOOKUP(C3,AUX!$C$2:$E$23,2,1))</f>
        <v>Jataí</v>
      </c>
      <c r="L3" s="6" t="s">
        <v>17</v>
      </c>
    </row>
    <row r="4" spans="1:12" x14ac:dyDescent="0.25">
      <c r="A4" s="5" t="s">
        <v>32</v>
      </c>
      <c r="B4" s="6" t="s">
        <v>33</v>
      </c>
      <c r="C4" s="6">
        <v>100</v>
      </c>
      <c r="D4" s="6">
        <v>150</v>
      </c>
      <c r="E4" s="7" t="s">
        <v>34</v>
      </c>
      <c r="F4" s="8">
        <v>44158</v>
      </c>
      <c r="G4" s="8">
        <v>44163</v>
      </c>
      <c r="H4" s="9">
        <v>0.29166666666666669</v>
      </c>
      <c r="I4" s="9">
        <v>0.70833333333333337</v>
      </c>
      <c r="J4" s="6" t="s">
        <v>3</v>
      </c>
      <c r="K4" s="6" t="str">
        <f>IF(A4="","",VLOOKUP(C4,AUX!$C$2:$E$23,2,1))</f>
        <v>Cachoeira Alta</v>
      </c>
      <c r="L4" s="6" t="s">
        <v>17</v>
      </c>
    </row>
    <row r="5" spans="1:12" x14ac:dyDescent="0.25">
      <c r="A5" s="5" t="s">
        <v>32</v>
      </c>
      <c r="B5" s="6" t="s">
        <v>33</v>
      </c>
      <c r="C5" s="6">
        <v>50</v>
      </c>
      <c r="D5" s="6">
        <v>100</v>
      </c>
      <c r="E5" s="7" t="s">
        <v>34</v>
      </c>
      <c r="F5" s="8">
        <v>44158</v>
      </c>
      <c r="G5" s="8">
        <v>44163</v>
      </c>
      <c r="H5" s="9">
        <v>0.29166666666666669</v>
      </c>
      <c r="I5" s="9">
        <v>0.70833333333333337</v>
      </c>
      <c r="J5" s="6" t="s">
        <v>3</v>
      </c>
      <c r="K5" s="6" t="str">
        <f>IF(A5="","",VLOOKUP(C5,AUX!$C$2:$E$23,2,1))</f>
        <v>Cachoeira Alta</v>
      </c>
      <c r="L5" s="6" t="s">
        <v>17</v>
      </c>
    </row>
    <row r="6" spans="1:12" x14ac:dyDescent="0.25">
      <c r="A6" s="5" t="s">
        <v>32</v>
      </c>
      <c r="B6" s="6" t="s">
        <v>33</v>
      </c>
      <c r="C6" s="6">
        <v>0</v>
      </c>
      <c r="D6" s="6">
        <v>50</v>
      </c>
      <c r="E6" s="7" t="s">
        <v>34</v>
      </c>
      <c r="F6" s="8">
        <v>44158</v>
      </c>
      <c r="G6" s="8">
        <v>44163</v>
      </c>
      <c r="H6" s="9">
        <v>0.29166666666666669</v>
      </c>
      <c r="I6" s="9">
        <v>0.70833333333333337</v>
      </c>
      <c r="J6" s="6" t="s">
        <v>3</v>
      </c>
      <c r="K6" s="6" t="str">
        <f>IF(A6="","",VLOOKUP(C6,AUX!$C$2:$E$23,2,1))</f>
        <v>São Simão</v>
      </c>
      <c r="L6" s="6" t="s">
        <v>17</v>
      </c>
    </row>
    <row r="7" spans="1:12" x14ac:dyDescent="0.25">
      <c r="A7" s="5" t="s">
        <v>35</v>
      </c>
      <c r="B7" s="6" t="s">
        <v>33</v>
      </c>
      <c r="C7" s="6">
        <v>80</v>
      </c>
      <c r="D7" s="6">
        <v>70</v>
      </c>
      <c r="E7" s="7" t="s">
        <v>34</v>
      </c>
      <c r="F7" s="8">
        <v>44158</v>
      </c>
      <c r="G7" s="8">
        <v>44163</v>
      </c>
      <c r="H7" s="9">
        <v>0.29166666666666669</v>
      </c>
      <c r="I7" s="9">
        <v>0.70833333333333337</v>
      </c>
      <c r="J7" s="6" t="s">
        <v>3</v>
      </c>
      <c r="K7" s="6" t="str">
        <f>IF(A7="","",VLOOKUP(C7,AUX!$C$2:$E$23,2,1))</f>
        <v>Cachoeira Alta</v>
      </c>
      <c r="L7" s="6" t="s">
        <v>17</v>
      </c>
    </row>
    <row r="8" spans="1:12" x14ac:dyDescent="0.25">
      <c r="A8" s="5" t="s">
        <v>35</v>
      </c>
      <c r="B8" s="6" t="s">
        <v>33</v>
      </c>
      <c r="C8" s="6">
        <v>93</v>
      </c>
      <c r="D8" s="6">
        <v>113</v>
      </c>
      <c r="E8" s="7" t="s">
        <v>34</v>
      </c>
      <c r="F8" s="8">
        <v>44158</v>
      </c>
      <c r="G8" s="8">
        <v>44163</v>
      </c>
      <c r="H8" s="9">
        <v>0.29166666666666669</v>
      </c>
      <c r="I8" s="9">
        <v>0.70833333333333337</v>
      </c>
      <c r="J8" s="6" t="s">
        <v>3</v>
      </c>
      <c r="K8" s="6" t="str">
        <f>IF(A8="","",VLOOKUP(C8,AUX!$C$2:$E$23,2,1))</f>
        <v>Cachoeira Alta</v>
      </c>
      <c r="L8" s="6" t="s">
        <v>17</v>
      </c>
    </row>
    <row r="9" spans="1:12" x14ac:dyDescent="0.25">
      <c r="A9" s="5" t="s">
        <v>36</v>
      </c>
      <c r="B9" s="6" t="s">
        <v>33</v>
      </c>
      <c r="C9" s="6">
        <v>100</v>
      </c>
      <c r="D9" s="6">
        <v>192</v>
      </c>
      <c r="E9" s="7" t="s">
        <v>34</v>
      </c>
      <c r="F9" s="8">
        <v>44158</v>
      </c>
      <c r="G9" s="8">
        <v>44163</v>
      </c>
      <c r="H9" s="9">
        <v>0.29166666666666669</v>
      </c>
      <c r="I9" s="9">
        <v>0.70833333333333337</v>
      </c>
      <c r="J9" s="6" t="s">
        <v>3</v>
      </c>
      <c r="K9" s="6" t="str">
        <f>IF(A9="","",VLOOKUP(C9,AUX!$C$2:$E$23,2,1))</f>
        <v>Cachoeira Alta</v>
      </c>
      <c r="L9" s="6" t="s">
        <v>17</v>
      </c>
    </row>
    <row r="10" spans="1:12" x14ac:dyDescent="0.25">
      <c r="A10" s="5" t="s">
        <v>36</v>
      </c>
      <c r="B10" s="6" t="s">
        <v>33</v>
      </c>
      <c r="C10" s="6">
        <v>0</v>
      </c>
      <c r="D10" s="6">
        <v>100</v>
      </c>
      <c r="E10" s="7" t="s">
        <v>34</v>
      </c>
      <c r="F10" s="8">
        <v>44158</v>
      </c>
      <c r="G10" s="8">
        <v>44163</v>
      </c>
      <c r="H10" s="9">
        <v>0.29166666666666669</v>
      </c>
      <c r="I10" s="9">
        <v>0.70833333333333337</v>
      </c>
      <c r="J10" s="6" t="s">
        <v>3</v>
      </c>
      <c r="K10" s="6" t="str">
        <f>IF(A10="","",VLOOKUP(C10,AUX!$C$2:$E$23,2,1))</f>
        <v>São Simão</v>
      </c>
      <c r="L10" s="6" t="s">
        <v>17</v>
      </c>
    </row>
    <row r="11" spans="1:12" x14ac:dyDescent="0.25">
      <c r="A11" s="5" t="s">
        <v>37</v>
      </c>
      <c r="B11" s="6" t="s">
        <v>33</v>
      </c>
      <c r="C11" s="6">
        <v>67</v>
      </c>
      <c r="D11" s="6">
        <v>177</v>
      </c>
      <c r="E11" s="7" t="s">
        <v>34</v>
      </c>
      <c r="F11" s="8">
        <v>44158</v>
      </c>
      <c r="G11" s="8">
        <v>44163</v>
      </c>
      <c r="H11" s="9">
        <v>0.29166666666666669</v>
      </c>
      <c r="I11" s="9">
        <v>0.70833333333333337</v>
      </c>
      <c r="J11" s="6" t="s">
        <v>3</v>
      </c>
      <c r="K11" s="6" t="str">
        <f>IF(A11="","",VLOOKUP(C11,AUX!$C$2:$E$23,2,1))</f>
        <v>Cachoeira Alta</v>
      </c>
      <c r="L11" s="6" t="s">
        <v>17</v>
      </c>
    </row>
    <row r="12" spans="1:12" x14ac:dyDescent="0.25">
      <c r="A12" s="5" t="s">
        <v>37</v>
      </c>
      <c r="B12" s="6" t="s">
        <v>33</v>
      </c>
      <c r="C12" s="6">
        <v>109</v>
      </c>
      <c r="D12" s="6">
        <v>115</v>
      </c>
      <c r="E12" s="7" t="s">
        <v>34</v>
      </c>
      <c r="F12" s="8">
        <v>44158</v>
      </c>
      <c r="G12" s="8">
        <v>44163</v>
      </c>
      <c r="H12" s="9">
        <v>0.29166666666666669</v>
      </c>
      <c r="I12" s="9">
        <v>0.70833333333333337</v>
      </c>
      <c r="J12" s="6" t="s">
        <v>3</v>
      </c>
      <c r="K12" s="6" t="str">
        <f>IF(A12="","",VLOOKUP(C12,AUX!$C$2:$E$23,2,1))</f>
        <v>Cachoeira Alta</v>
      </c>
      <c r="L12" s="6" t="s">
        <v>17</v>
      </c>
    </row>
    <row r="13" spans="1:12" x14ac:dyDescent="0.25">
      <c r="A13" s="5" t="s">
        <v>38</v>
      </c>
      <c r="B13" s="6" t="s">
        <v>33</v>
      </c>
      <c r="C13" s="6">
        <v>49</v>
      </c>
      <c r="D13" s="6">
        <v>177</v>
      </c>
      <c r="E13" s="7" t="s">
        <v>34</v>
      </c>
      <c r="F13" s="8">
        <v>44158</v>
      </c>
      <c r="G13" s="8">
        <v>44163</v>
      </c>
      <c r="H13" s="9">
        <v>0.29166666666666669</v>
      </c>
      <c r="I13" s="9">
        <v>0.70833333333333337</v>
      </c>
      <c r="J13" s="6" t="s">
        <v>3</v>
      </c>
      <c r="K13" s="6" t="str">
        <f>IF(A13="","",VLOOKUP(C13,AUX!$C$2:$E$23,2,1))</f>
        <v>Cachoeira Alta</v>
      </c>
      <c r="L13" s="6" t="s">
        <v>17</v>
      </c>
    </row>
    <row r="14" spans="1:12" x14ac:dyDescent="0.25">
      <c r="A14" s="5" t="s">
        <v>32</v>
      </c>
      <c r="B14" s="6" t="s">
        <v>33</v>
      </c>
      <c r="C14" s="6">
        <v>626</v>
      </c>
      <c r="D14" s="6">
        <v>676</v>
      </c>
      <c r="E14" s="7" t="s">
        <v>4</v>
      </c>
      <c r="F14" s="8">
        <v>44158</v>
      </c>
      <c r="G14" s="8">
        <v>44163</v>
      </c>
      <c r="H14" s="9">
        <v>0.29166666666666669</v>
      </c>
      <c r="I14" s="9">
        <v>0.70833333333333337</v>
      </c>
      <c r="J14" s="6" t="s">
        <v>3</v>
      </c>
      <c r="K14" s="6" t="str">
        <f>IF(A14="","",VLOOKUP(C14,AUX!$C$2:$E$23,2,1))</f>
        <v>Uberlândia</v>
      </c>
      <c r="L14" s="6" t="s">
        <v>13</v>
      </c>
    </row>
    <row r="15" spans="1:12" x14ac:dyDescent="0.25">
      <c r="A15" s="5" t="s">
        <v>32</v>
      </c>
      <c r="B15" s="6" t="s">
        <v>33</v>
      </c>
      <c r="C15" s="6">
        <v>676</v>
      </c>
      <c r="D15" s="6">
        <v>726</v>
      </c>
      <c r="E15" s="7" t="s">
        <v>4</v>
      </c>
      <c r="F15" s="8">
        <v>44158</v>
      </c>
      <c r="G15" s="8">
        <v>44163</v>
      </c>
      <c r="H15" s="9">
        <v>0.29166666666666669</v>
      </c>
      <c r="I15" s="9">
        <v>0.70833333333333337</v>
      </c>
      <c r="J15" s="6" t="s">
        <v>3</v>
      </c>
      <c r="K15" s="6" t="str">
        <f>IF(A15="","",VLOOKUP(C15,AUX!$C$2:$E$23,2,1))</f>
        <v>Monte Alegre de Minas</v>
      </c>
      <c r="L15" s="6" t="s">
        <v>13</v>
      </c>
    </row>
    <row r="16" spans="1:12" x14ac:dyDescent="0.25">
      <c r="A16" s="5" t="s">
        <v>32</v>
      </c>
      <c r="B16" s="6" t="s">
        <v>33</v>
      </c>
      <c r="C16" s="6">
        <v>726</v>
      </c>
      <c r="D16" s="6">
        <v>776</v>
      </c>
      <c r="E16" s="7" t="s">
        <v>4</v>
      </c>
      <c r="F16" s="8">
        <v>44158</v>
      </c>
      <c r="G16" s="8">
        <v>44163</v>
      </c>
      <c r="H16" s="9">
        <v>0.29166666666666669</v>
      </c>
      <c r="I16" s="9">
        <v>0.70833333333333337</v>
      </c>
      <c r="J16" s="6" t="s">
        <v>3</v>
      </c>
      <c r="K16" s="6" t="str">
        <f>IF(A16="","",VLOOKUP(C16,AUX!$C$2:$E$23,2,1))</f>
        <v>Monte Alegre de Minas</v>
      </c>
      <c r="L16" s="6" t="s">
        <v>13</v>
      </c>
    </row>
    <row r="17" spans="1:12" x14ac:dyDescent="0.25">
      <c r="A17" s="5" t="s">
        <v>32</v>
      </c>
      <c r="B17" s="6" t="s">
        <v>33</v>
      </c>
      <c r="C17" s="6">
        <v>776</v>
      </c>
      <c r="D17" s="6">
        <v>826</v>
      </c>
      <c r="E17" s="7" t="s">
        <v>4</v>
      </c>
      <c r="F17" s="8">
        <v>44158</v>
      </c>
      <c r="G17" s="8">
        <v>44163</v>
      </c>
      <c r="H17" s="9">
        <v>0.29166666666666669</v>
      </c>
      <c r="I17" s="9">
        <v>0.70833333333333337</v>
      </c>
      <c r="J17" s="6" t="s">
        <v>3</v>
      </c>
      <c r="K17" s="6" t="str">
        <f>IF(A17="","",VLOOKUP(C17,AUX!$C$2:$E$23,2,1))</f>
        <v>Ituiutaba</v>
      </c>
      <c r="L17" s="6" t="s">
        <v>13</v>
      </c>
    </row>
    <row r="18" spans="1:12" x14ac:dyDescent="0.25">
      <c r="A18" s="5" t="s">
        <v>32</v>
      </c>
      <c r="B18" s="6" t="s">
        <v>33</v>
      </c>
      <c r="C18" s="6">
        <v>826</v>
      </c>
      <c r="D18" s="6">
        <v>870</v>
      </c>
      <c r="E18" s="7" t="s">
        <v>4</v>
      </c>
      <c r="F18" s="8">
        <v>44158</v>
      </c>
      <c r="G18" s="8">
        <v>44163</v>
      </c>
      <c r="H18" s="9">
        <v>0.29166666666666669</v>
      </c>
      <c r="I18" s="9">
        <v>0.70833333333333337</v>
      </c>
      <c r="J18" s="6" t="s">
        <v>3</v>
      </c>
      <c r="K18" s="6" t="str">
        <f>IF(A18="","",VLOOKUP(C18,AUX!$C$2:$E$23,2,1))</f>
        <v>Santa Vitória</v>
      </c>
      <c r="L18" s="6" t="s">
        <v>13</v>
      </c>
    </row>
    <row r="19" spans="1:12" x14ac:dyDescent="0.25">
      <c r="A19" s="5" t="s">
        <v>39</v>
      </c>
      <c r="B19" s="6" t="s">
        <v>33</v>
      </c>
      <c r="C19" s="6">
        <v>626</v>
      </c>
      <c r="D19" s="6">
        <v>676</v>
      </c>
      <c r="E19" s="7" t="s">
        <v>4</v>
      </c>
      <c r="F19" s="8">
        <v>44158</v>
      </c>
      <c r="G19" s="8">
        <v>44163</v>
      </c>
      <c r="H19" s="9">
        <v>0.29166666666666669</v>
      </c>
      <c r="I19" s="9">
        <v>0.70833333333333337</v>
      </c>
      <c r="J19" s="6" t="s">
        <v>3</v>
      </c>
      <c r="K19" s="6" t="str">
        <f>IF(A19="","",VLOOKUP(C19,AUX!$C$2:$E$23,2,1))</f>
        <v>Uberlândia</v>
      </c>
      <c r="L19" s="6" t="s">
        <v>13</v>
      </c>
    </row>
    <row r="20" spans="1:12" x14ac:dyDescent="0.25">
      <c r="A20" s="5" t="s">
        <v>39</v>
      </c>
      <c r="B20" s="6" t="s">
        <v>33</v>
      </c>
      <c r="C20" s="6">
        <v>676</v>
      </c>
      <c r="D20" s="6">
        <v>726</v>
      </c>
      <c r="E20" s="7" t="s">
        <v>4</v>
      </c>
      <c r="F20" s="8">
        <v>44158</v>
      </c>
      <c r="G20" s="8">
        <v>44163</v>
      </c>
      <c r="H20" s="9">
        <v>0.29166666666666669</v>
      </c>
      <c r="I20" s="9">
        <v>0.70833333333333337</v>
      </c>
      <c r="J20" s="6" t="s">
        <v>3</v>
      </c>
      <c r="K20" s="6" t="str">
        <f>IF(A20="","",VLOOKUP(C20,AUX!$C$2:$E$23,2,1))</f>
        <v>Monte Alegre de Minas</v>
      </c>
      <c r="L20" s="6" t="s">
        <v>13</v>
      </c>
    </row>
    <row r="21" spans="1:12" x14ac:dyDescent="0.25">
      <c r="A21" s="5" t="s">
        <v>39</v>
      </c>
      <c r="B21" s="6" t="s">
        <v>33</v>
      </c>
      <c r="C21" s="6">
        <v>800</v>
      </c>
      <c r="D21" s="6">
        <v>876</v>
      </c>
      <c r="E21" s="7" t="s">
        <v>4</v>
      </c>
      <c r="F21" s="8">
        <v>44158</v>
      </c>
      <c r="G21" s="8">
        <v>44163</v>
      </c>
      <c r="H21" s="9">
        <v>0.29166666666666669</v>
      </c>
      <c r="I21" s="9">
        <v>0.70833333333333337</v>
      </c>
      <c r="J21" s="6" t="s">
        <v>3</v>
      </c>
      <c r="K21" s="6" t="str">
        <f>IF(A21="","",VLOOKUP(C21,AUX!$C$2:$E$23,2,1))</f>
        <v>Gurinhatã</v>
      </c>
      <c r="L21" s="6" t="s">
        <v>13</v>
      </c>
    </row>
    <row r="22" spans="1:12" x14ac:dyDescent="0.25">
      <c r="A22" s="5" t="s">
        <v>40</v>
      </c>
      <c r="B22" s="6" t="s">
        <v>33</v>
      </c>
      <c r="C22" s="6">
        <v>626</v>
      </c>
      <c r="D22" s="6">
        <v>730</v>
      </c>
      <c r="E22" s="7" t="s">
        <v>4</v>
      </c>
      <c r="F22" s="8">
        <v>44158</v>
      </c>
      <c r="G22" s="8">
        <v>44163</v>
      </c>
      <c r="H22" s="9">
        <v>0.29166666666666669</v>
      </c>
      <c r="I22" s="9">
        <v>0.70833333333333337</v>
      </c>
      <c r="J22" s="6" t="s">
        <v>3</v>
      </c>
      <c r="K22" s="6" t="str">
        <f>IF(A22="","",VLOOKUP(C22,AUX!$C$2:$E$23,2,1))</f>
        <v>Uberlândia</v>
      </c>
      <c r="L22" s="6" t="s">
        <v>13</v>
      </c>
    </row>
    <row r="23" spans="1:12" x14ac:dyDescent="0.25">
      <c r="A23" s="5" t="s">
        <v>40</v>
      </c>
      <c r="B23" s="6" t="s">
        <v>33</v>
      </c>
      <c r="C23" s="6">
        <v>100</v>
      </c>
      <c r="D23" s="6">
        <v>192</v>
      </c>
      <c r="E23" s="7" t="s">
        <v>34</v>
      </c>
      <c r="F23" s="8">
        <v>44158</v>
      </c>
      <c r="G23" s="8">
        <v>44163</v>
      </c>
      <c r="H23" s="9">
        <v>0.29166666666666669</v>
      </c>
      <c r="I23" s="9">
        <v>0.70833333333333337</v>
      </c>
      <c r="J23" s="6" t="s">
        <v>3</v>
      </c>
      <c r="K23" s="6" t="str">
        <f>IF(A23="","",VLOOKUP(C23,AUX!$C$2:$E$23,2,1))</f>
        <v>Cachoeira Alta</v>
      </c>
      <c r="L23" s="6" t="s">
        <v>17</v>
      </c>
    </row>
    <row r="24" spans="1:12" x14ac:dyDescent="0.25">
      <c r="A24" s="5" t="s">
        <v>41</v>
      </c>
      <c r="B24" s="6" t="s">
        <v>33</v>
      </c>
      <c r="C24" s="6">
        <v>631</v>
      </c>
      <c r="D24" s="6">
        <v>631</v>
      </c>
      <c r="E24" s="7" t="s">
        <v>4</v>
      </c>
      <c r="F24" s="8">
        <v>44158</v>
      </c>
      <c r="G24" s="8">
        <v>44163</v>
      </c>
      <c r="H24" s="9">
        <v>0.29166666666666669</v>
      </c>
      <c r="I24" s="9">
        <v>0.70833333333333337</v>
      </c>
      <c r="J24" s="6" t="s">
        <v>3</v>
      </c>
      <c r="K24" s="6" t="str">
        <f>IF(A24="","",VLOOKUP(C24,AUX!$C$2:$E$23,2,1))</f>
        <v>Uberlândia</v>
      </c>
      <c r="L24" s="6" t="s">
        <v>13</v>
      </c>
    </row>
    <row r="25" spans="1:12" x14ac:dyDescent="0.25">
      <c r="A25" s="5" t="s">
        <v>31</v>
      </c>
      <c r="B25" s="6" t="s">
        <v>30</v>
      </c>
      <c r="C25" s="6">
        <v>801</v>
      </c>
      <c r="D25" s="6">
        <v>824</v>
      </c>
      <c r="E25" s="7" t="s">
        <v>4</v>
      </c>
      <c r="F25" s="10">
        <v>44158</v>
      </c>
      <c r="G25" s="10">
        <v>44163</v>
      </c>
      <c r="H25" s="9">
        <v>0.29166666666666669</v>
      </c>
      <c r="I25" s="9">
        <v>0.75</v>
      </c>
      <c r="J25" s="6" t="s">
        <v>3</v>
      </c>
      <c r="K25" s="6" t="str">
        <f>IF(A25="","",VLOOKUP(C25,AUX!$C$2:$E$23,2,1))</f>
        <v>Gurinhatã</v>
      </c>
      <c r="L25" s="3" t="str">
        <f>IF(A25="","",VLOOKUP(C25,AUX!$C$2:$E$23,3,1))</f>
        <v>MG</v>
      </c>
    </row>
    <row r="26" spans="1:12" x14ac:dyDescent="0.25">
      <c r="A26" s="5" t="s">
        <v>31</v>
      </c>
      <c r="B26" s="6" t="s">
        <v>30</v>
      </c>
      <c r="C26" s="6">
        <v>845</v>
      </c>
      <c r="D26" s="6">
        <v>871</v>
      </c>
      <c r="E26" s="7" t="s">
        <v>4</v>
      </c>
      <c r="F26" s="10">
        <v>44158</v>
      </c>
      <c r="G26" s="10">
        <v>44160</v>
      </c>
      <c r="H26" s="9">
        <v>0.29166666666666669</v>
      </c>
      <c r="I26" s="9">
        <v>0.75</v>
      </c>
      <c r="J26" s="6" t="s">
        <v>3</v>
      </c>
      <c r="K26" s="6" t="str">
        <f>IF(A26="","",VLOOKUP(C26,AUX!$C$2:$E$23,2,1))</f>
        <v>Santa Vitória</v>
      </c>
      <c r="L26" s="3" t="str">
        <f>IF(A26="","",VLOOKUP(C26,AUX!$C$2:$E$23,3,1))</f>
        <v>MG</v>
      </c>
    </row>
    <row r="27" spans="1:12" x14ac:dyDescent="0.25">
      <c r="A27" s="5" t="s">
        <v>31</v>
      </c>
      <c r="B27" s="6" t="s">
        <v>30</v>
      </c>
      <c r="C27" s="6">
        <v>20</v>
      </c>
      <c r="D27" s="6">
        <v>64</v>
      </c>
      <c r="E27" s="7" t="s">
        <v>34</v>
      </c>
      <c r="F27" s="10">
        <v>44161</v>
      </c>
      <c r="G27" s="10">
        <v>44163</v>
      </c>
      <c r="H27" s="9">
        <v>0.29166666666666669</v>
      </c>
      <c r="I27" s="9">
        <v>0.75</v>
      </c>
      <c r="J27" s="6" t="s">
        <v>3</v>
      </c>
      <c r="K27" s="6" t="str">
        <f>IF(A27="","",VLOOKUP(C27,AUX!$C$2:$E$23,2,1))</f>
        <v>São Simão</v>
      </c>
      <c r="L27" s="6" t="str">
        <f>IF(A27="","",VLOOKUP(C27,AUX!$C$2:$E$23,3,1))</f>
        <v>GO</v>
      </c>
    </row>
    <row r="28" spans="1:12" x14ac:dyDescent="0.25">
      <c r="A28" s="5" t="s">
        <v>31</v>
      </c>
      <c r="B28" s="6" t="s">
        <v>30</v>
      </c>
      <c r="C28" s="6">
        <v>670</v>
      </c>
      <c r="D28" s="6">
        <v>706</v>
      </c>
      <c r="E28" s="7" t="s">
        <v>4</v>
      </c>
      <c r="F28" s="10">
        <v>44158</v>
      </c>
      <c r="G28" s="10">
        <v>44160</v>
      </c>
      <c r="H28" s="9">
        <v>0.29166666666666669</v>
      </c>
      <c r="I28" s="9">
        <v>0.75</v>
      </c>
      <c r="J28" s="6" t="s">
        <v>3</v>
      </c>
      <c r="K28" s="6" t="str">
        <f>IF(A28="","",VLOOKUP(C28,AUX!$C$2:$E$23,2,1))</f>
        <v>Monte Alegre de Minas</v>
      </c>
      <c r="L28" s="6" t="str">
        <f>IF(A28="","",VLOOKUP(C28,AUX!$C$2:$E$23,3,1))</f>
        <v>MG</v>
      </c>
    </row>
    <row r="29" spans="1:12" x14ac:dyDescent="0.25">
      <c r="A29" s="5" t="s">
        <v>31</v>
      </c>
      <c r="B29" s="6" t="s">
        <v>30</v>
      </c>
      <c r="C29" s="6">
        <v>760</v>
      </c>
      <c r="D29" s="6">
        <v>800</v>
      </c>
      <c r="E29" s="7" t="s">
        <v>4</v>
      </c>
      <c r="F29" s="10">
        <v>44161</v>
      </c>
      <c r="G29" s="10">
        <v>44163</v>
      </c>
      <c r="H29" s="9">
        <v>0.29166666666666669</v>
      </c>
      <c r="I29" s="9">
        <v>0.75</v>
      </c>
      <c r="J29" s="6" t="s">
        <v>3</v>
      </c>
      <c r="K29" s="6" t="str">
        <f>IF(A29="","",VLOOKUP(C29,AUX!$C$2:$E$23,2,1))</f>
        <v>Ituiutaba</v>
      </c>
      <c r="L29" s="6" t="str">
        <f>IF(A29="","",VLOOKUP(C29,AUX!$C$2:$E$23,3,1))</f>
        <v>MG</v>
      </c>
    </row>
    <row r="30" spans="1:12" x14ac:dyDescent="0.25">
      <c r="A30" s="5"/>
      <c r="B30" s="6"/>
      <c r="C30" s="6"/>
      <c r="D30" s="6"/>
      <c r="E30" s="7"/>
      <c r="F30" s="10"/>
      <c r="G30" s="10"/>
      <c r="H30" s="9"/>
      <c r="I30" s="9"/>
      <c r="J30" s="6"/>
      <c r="K30" s="6" t="str">
        <f>IF(A30="","",VLOOKUP(C30,AUX!$C$2:$E$23,2,1))</f>
        <v/>
      </c>
      <c r="L30" s="6" t="str">
        <f>IF(A30="","",VLOOKUP(C30,AUX!$C$2:$E$23,3,1))</f>
        <v/>
      </c>
    </row>
    <row r="31" spans="1:12" x14ac:dyDescent="0.25">
      <c r="A31" s="5"/>
      <c r="B31" s="6"/>
      <c r="C31" s="6"/>
      <c r="D31" s="6"/>
      <c r="E31" s="7"/>
      <c r="F31" s="8"/>
      <c r="G31" s="8"/>
      <c r="H31" s="9"/>
      <c r="I31" s="9"/>
      <c r="J31" s="6"/>
      <c r="K31" s="6" t="str">
        <f>IF(A31="","",VLOOKUP(C31,AUX!$C$2:$E$23,2,1))</f>
        <v/>
      </c>
      <c r="L31" s="6" t="str">
        <f>IF(A31="","",VLOOKUP(C31,AUX!$C$2:$E$23,3,1))</f>
        <v/>
      </c>
    </row>
    <row r="32" spans="1:12" x14ac:dyDescent="0.25">
      <c r="A32" s="5"/>
      <c r="B32" s="6"/>
      <c r="C32" s="6"/>
      <c r="D32" s="6"/>
      <c r="E32" s="7"/>
      <c r="F32" s="8"/>
      <c r="G32" s="8"/>
      <c r="H32" s="9"/>
      <c r="I32" s="9"/>
      <c r="J32" s="6"/>
      <c r="K32" s="6" t="str">
        <f>IF(A32="","",VLOOKUP(C32,AUX!$C$2:$E$23,2,1))</f>
        <v/>
      </c>
      <c r="L32" s="6" t="str">
        <f>IF(A32="","",VLOOKUP(C32,AUX!$C$2:$E$23,3,1))</f>
        <v/>
      </c>
    </row>
    <row r="33" spans="1:12" x14ac:dyDescent="0.25">
      <c r="A33" s="5"/>
      <c r="B33" s="6"/>
      <c r="C33" s="6"/>
      <c r="D33" s="6"/>
      <c r="E33" s="7"/>
      <c r="F33" s="8"/>
      <c r="G33" s="8"/>
      <c r="H33" s="9"/>
      <c r="I33" s="9"/>
      <c r="J33" s="6"/>
      <c r="K33" s="6" t="str">
        <f>IF(A33="","",VLOOKUP(C33,AUX!$C$2:$E$23,2,1))</f>
        <v/>
      </c>
      <c r="L33" s="6" t="str">
        <f>IF(A33="","",VLOOKUP(C33,AUX!$C$2:$E$23,3,1))</f>
        <v/>
      </c>
    </row>
    <row r="34" spans="1:12" x14ac:dyDescent="0.25">
      <c r="A34" s="5"/>
      <c r="B34" s="6"/>
      <c r="C34" s="6"/>
      <c r="D34" s="6"/>
      <c r="E34" s="7"/>
      <c r="F34" s="8"/>
      <c r="G34" s="8"/>
      <c r="H34" s="9"/>
      <c r="I34" s="9"/>
      <c r="J34" s="6"/>
      <c r="K34" s="6" t="str">
        <f>IF(A34="","",VLOOKUP(C34,AUX!$C$2:$E$23,2,1))</f>
        <v/>
      </c>
      <c r="L34" s="6" t="str">
        <f>IF(A34="","",VLOOKUP(C34,AUX!$C$2:$E$23,3,1))</f>
        <v/>
      </c>
    </row>
    <row r="35" spans="1:12" x14ac:dyDescent="0.25">
      <c r="A35" s="5"/>
      <c r="B35" s="6"/>
      <c r="C35" s="6"/>
      <c r="D35" s="6"/>
      <c r="E35" s="7"/>
      <c r="F35" s="8"/>
      <c r="G35" s="8"/>
      <c r="H35" s="9"/>
      <c r="I35" s="9"/>
      <c r="J35" s="6"/>
      <c r="K35" s="6" t="str">
        <f>IF(A35="","",VLOOKUP(C35,AUX!$C$2:$E$23,2,1))</f>
        <v/>
      </c>
      <c r="L35" s="6" t="str">
        <f>IF(A35="","",VLOOKUP(C35,AUX!$C$2:$E$23,3,1))</f>
        <v/>
      </c>
    </row>
    <row r="36" spans="1:12" x14ac:dyDescent="0.25">
      <c r="A36" s="5"/>
      <c r="B36" s="6"/>
      <c r="C36" s="6"/>
      <c r="D36" s="6"/>
      <c r="E36" s="7"/>
      <c r="F36" s="8"/>
      <c r="G36" s="8"/>
      <c r="H36" s="9"/>
      <c r="I36" s="9"/>
      <c r="J36" s="6"/>
      <c r="K36" s="6" t="str">
        <f>IF(A36="","",VLOOKUP(C36,AUX!$C$2:$E$23,2,1))</f>
        <v/>
      </c>
      <c r="L36" s="6" t="str">
        <f>IF(A36="","",VLOOKUP(C36,AUX!$C$2:$E$23,3,1))</f>
        <v/>
      </c>
    </row>
    <row r="37" spans="1:12" x14ac:dyDescent="0.25">
      <c r="A37" s="5"/>
      <c r="B37" s="6"/>
      <c r="C37" s="6"/>
      <c r="D37" s="6"/>
      <c r="E37" s="7"/>
      <c r="F37" s="8"/>
      <c r="G37" s="8"/>
      <c r="H37" s="9"/>
      <c r="I37" s="9"/>
      <c r="J37" s="6"/>
      <c r="K37" s="6" t="str">
        <f>IF(A37="","",VLOOKUP(C37,AUX!$C$2:$E$23,2,1))</f>
        <v/>
      </c>
      <c r="L37" s="6" t="str">
        <f>IF(A37="","",VLOOKUP(C37,AUX!$C$2:$E$23,3,1))</f>
        <v/>
      </c>
    </row>
    <row r="38" spans="1:12" x14ac:dyDescent="0.25">
      <c r="A38" s="5"/>
      <c r="B38" s="6"/>
      <c r="C38" s="6"/>
      <c r="D38" s="6"/>
      <c r="E38" s="7"/>
      <c r="F38" s="8"/>
      <c r="G38" s="8"/>
      <c r="H38" s="9"/>
      <c r="I38" s="9"/>
      <c r="J38" s="6"/>
      <c r="K38" s="6" t="str">
        <f>IF(A38="","",VLOOKUP(C38,AUX!$C$2:$E$23,2,1))</f>
        <v/>
      </c>
      <c r="L38" s="6" t="str">
        <f>IF(A38="","",VLOOKUP(C38,AUX!$C$2:$E$23,3,1))</f>
        <v/>
      </c>
    </row>
    <row r="39" spans="1:12" x14ac:dyDescent="0.25">
      <c r="A39" s="5"/>
      <c r="B39" s="6"/>
      <c r="C39" s="6"/>
      <c r="D39" s="6"/>
      <c r="E39" s="7"/>
      <c r="F39" s="8"/>
      <c r="G39" s="8"/>
      <c r="H39" s="9"/>
      <c r="I39" s="9"/>
      <c r="J39" s="6"/>
      <c r="K39" s="6" t="str">
        <f>IF(A39="","",VLOOKUP(C39,AUX!$C$2:$E$23,2,1))</f>
        <v/>
      </c>
      <c r="L39" s="6" t="str">
        <f>IF(A39="","",VLOOKUP(C39,AUX!$C$2:$E$23,3,1))</f>
        <v/>
      </c>
    </row>
    <row r="40" spans="1:12" x14ac:dyDescent="0.25">
      <c r="A40" s="5"/>
      <c r="B40" s="6"/>
      <c r="C40" s="6"/>
      <c r="D40" s="6"/>
      <c r="E40" s="7"/>
      <c r="F40" s="8"/>
      <c r="G40" s="8"/>
      <c r="H40" s="9"/>
      <c r="I40" s="9"/>
      <c r="J40" s="6"/>
      <c r="K40" s="6" t="str">
        <f>IF(A40="","",VLOOKUP(C40,AUX!$C$2:$E$23,2,1))</f>
        <v/>
      </c>
      <c r="L40" s="6" t="str">
        <f>IF(A40="","",VLOOKUP(C40,AUX!$C$2:$E$23,3,1))</f>
        <v/>
      </c>
    </row>
    <row r="41" spans="1:12" x14ac:dyDescent="0.25">
      <c r="A41" s="5"/>
      <c r="B41" s="6"/>
      <c r="C41" s="6"/>
      <c r="D41" s="6"/>
      <c r="E41" s="7"/>
      <c r="F41" s="8"/>
      <c r="G41" s="8"/>
      <c r="H41" s="9"/>
      <c r="I41" s="9"/>
      <c r="J41" s="6"/>
      <c r="K41" s="6" t="str">
        <f>IF(A41="","",VLOOKUP(C41,AUX!$C$2:$E$23,2,1))</f>
        <v/>
      </c>
      <c r="L41" s="6" t="str">
        <f>IF(A41="","",VLOOKUP(C41,AUX!$C$2:$E$23,3,1))</f>
        <v/>
      </c>
    </row>
    <row r="42" spans="1:12" x14ac:dyDescent="0.25">
      <c r="A42" s="5"/>
      <c r="B42" s="6"/>
      <c r="C42" s="6"/>
      <c r="D42" s="6"/>
      <c r="E42" s="7"/>
      <c r="F42" s="8"/>
      <c r="G42" s="8"/>
      <c r="H42" s="9"/>
      <c r="I42" s="9"/>
      <c r="J42" s="6"/>
      <c r="K42" s="6" t="str">
        <f>IF(A42="","",VLOOKUP(C42,AUX!$C$2:$E$23,2,1))</f>
        <v/>
      </c>
      <c r="L42" s="6" t="str">
        <f>IF(A42="","",VLOOKUP(C42,AUX!$C$2:$E$23,3,1))</f>
        <v/>
      </c>
    </row>
    <row r="43" spans="1:12" x14ac:dyDescent="0.25">
      <c r="A43" s="5"/>
      <c r="B43" s="6"/>
      <c r="C43" s="6"/>
      <c r="D43" s="6"/>
      <c r="E43" s="7"/>
      <c r="F43" s="8"/>
      <c r="G43" s="8"/>
      <c r="H43" s="9"/>
      <c r="I43" s="9"/>
      <c r="J43" s="6"/>
      <c r="K43" s="6" t="str">
        <f>IF(A43="","",VLOOKUP(C43,AUX!$C$2:$E$23,2,1))</f>
        <v/>
      </c>
      <c r="L43" s="6" t="str">
        <f>IF(A43="","",VLOOKUP(C43,AUX!$C$2:$E$23,3,1))</f>
        <v/>
      </c>
    </row>
    <row r="44" spans="1:12" x14ac:dyDescent="0.25">
      <c r="A44" s="5"/>
      <c r="B44" s="6"/>
      <c r="C44" s="6"/>
      <c r="D44" s="6"/>
      <c r="E44" s="7"/>
      <c r="F44" s="8"/>
      <c r="G44" s="8"/>
      <c r="H44" s="9"/>
      <c r="I44" s="9"/>
      <c r="J44" s="6"/>
      <c r="K44" s="6" t="str">
        <f>IF(A44="","",VLOOKUP(C44,AUX!$C$2:$E$23,2,1))</f>
        <v/>
      </c>
      <c r="L44" s="6" t="str">
        <f>IF(A44="","",VLOOKUP(C44,AUX!$C$2:$E$23,3,1))</f>
        <v/>
      </c>
    </row>
    <row r="45" spans="1:12" x14ac:dyDescent="0.25">
      <c r="A45" s="5"/>
      <c r="B45" s="6"/>
      <c r="C45" s="6"/>
      <c r="D45" s="6"/>
      <c r="E45" s="7"/>
      <c r="F45" s="8"/>
      <c r="G45" s="8"/>
      <c r="H45" s="9"/>
      <c r="I45" s="9"/>
      <c r="J45" s="6"/>
      <c r="K45" s="6" t="str">
        <f>IF(A45="","",VLOOKUP(C45,AUX!$C$2:$E$23,2,1))</f>
        <v/>
      </c>
      <c r="L45" s="6" t="str">
        <f>IF(A45="","",VLOOKUP(C45,AUX!$C$2:$E$23,3,1))</f>
        <v/>
      </c>
    </row>
    <row r="46" spans="1:12" x14ac:dyDescent="0.25">
      <c r="A46" s="5"/>
      <c r="B46" s="6"/>
      <c r="C46" s="6"/>
      <c r="D46" s="6"/>
      <c r="E46" s="7"/>
      <c r="F46" s="8"/>
      <c r="G46" s="8"/>
      <c r="H46" s="9"/>
      <c r="I46" s="9"/>
      <c r="J46" s="6"/>
      <c r="K46" s="6" t="str">
        <f>IF(A46="","",VLOOKUP(C46,AUX!$C$2:$E$23,2,1))</f>
        <v/>
      </c>
      <c r="L46" s="6" t="str">
        <f>IF(A46="","",VLOOKUP(C46,AUX!$C$2:$E$23,3,1))</f>
        <v/>
      </c>
    </row>
  </sheetData>
  <mergeCells count="1"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0" sqref="C20"/>
    </sheetView>
  </sheetViews>
  <sheetFormatPr defaultRowHeight="15" x14ac:dyDescent="0.25"/>
  <cols>
    <col min="1" max="1" width="18.85546875" bestFit="1" customWidth="1"/>
    <col min="2" max="2" width="6.140625" bestFit="1" customWidth="1"/>
  </cols>
  <sheetData>
    <row r="1" spans="1:5" x14ac:dyDescent="0.25">
      <c r="A1" s="4" t="s">
        <v>24</v>
      </c>
      <c r="B1" s="4" t="s">
        <v>1</v>
      </c>
      <c r="C1" t="s">
        <v>29</v>
      </c>
    </row>
    <row r="2" spans="1:5" x14ac:dyDescent="0.25">
      <c r="A2" s="11" t="s">
        <v>18</v>
      </c>
      <c r="B2" s="11" t="s">
        <v>17</v>
      </c>
      <c r="C2">
        <v>0</v>
      </c>
      <c r="D2" t="str">
        <f t="shared" ref="D2:E2" si="0">A2</f>
        <v>São Simão</v>
      </c>
      <c r="E2" t="str">
        <f t="shared" si="0"/>
        <v>GO</v>
      </c>
    </row>
    <row r="3" spans="1:5" x14ac:dyDescent="0.25">
      <c r="A3" s="12"/>
      <c r="B3" s="12"/>
      <c r="C3">
        <v>23.68</v>
      </c>
      <c r="D3" t="str">
        <f t="shared" ref="D3:E3" si="1">A2</f>
        <v>São Simão</v>
      </c>
      <c r="E3" t="str">
        <f t="shared" si="1"/>
        <v>GO</v>
      </c>
    </row>
    <row r="4" spans="1:5" x14ac:dyDescent="0.25">
      <c r="A4" s="11" t="s">
        <v>21</v>
      </c>
      <c r="B4" s="11" t="s">
        <v>17</v>
      </c>
      <c r="C4">
        <v>23.69</v>
      </c>
      <c r="D4" t="str">
        <f t="shared" ref="D4:E4" si="2">A4</f>
        <v>Paranaiguara</v>
      </c>
      <c r="E4" t="str">
        <f t="shared" si="2"/>
        <v>GO</v>
      </c>
    </row>
    <row r="5" spans="1:5" x14ac:dyDescent="0.25">
      <c r="A5" s="12"/>
      <c r="B5" s="12"/>
      <c r="C5">
        <v>39.979999999999997</v>
      </c>
      <c r="D5" t="str">
        <f t="shared" ref="D5:E5" si="3">A4</f>
        <v>Paranaiguara</v>
      </c>
      <c r="E5" t="str">
        <f t="shared" si="3"/>
        <v>GO</v>
      </c>
    </row>
    <row r="6" spans="1:5" x14ac:dyDescent="0.25">
      <c r="A6" s="11" t="s">
        <v>22</v>
      </c>
      <c r="B6" s="11" t="s">
        <v>17</v>
      </c>
      <c r="C6">
        <v>39.99</v>
      </c>
      <c r="D6" t="str">
        <f t="shared" ref="D6:E6" si="4">A6</f>
        <v>Cachoeira Alta</v>
      </c>
      <c r="E6" t="str">
        <f t="shared" si="4"/>
        <v>GO</v>
      </c>
    </row>
    <row r="7" spans="1:5" x14ac:dyDescent="0.25">
      <c r="A7" s="12"/>
      <c r="B7" s="12"/>
      <c r="C7">
        <v>113.557</v>
      </c>
      <c r="D7" t="str">
        <f t="shared" ref="D7:E7" si="5">A6</f>
        <v>Cachoeira Alta</v>
      </c>
      <c r="E7" t="str">
        <f t="shared" si="5"/>
        <v>GO</v>
      </c>
    </row>
    <row r="8" spans="1:5" x14ac:dyDescent="0.25">
      <c r="A8" s="13" t="s">
        <v>28</v>
      </c>
      <c r="B8" s="13" t="s">
        <v>17</v>
      </c>
      <c r="C8">
        <v>113.55800000000001</v>
      </c>
      <c r="D8" t="str">
        <f t="shared" ref="D8:E8" si="6">A8</f>
        <v>Aparecida do Rio Doce</v>
      </c>
      <c r="E8" t="str">
        <f t="shared" si="6"/>
        <v>GO</v>
      </c>
    </row>
    <row r="9" spans="1:5" x14ac:dyDescent="0.25">
      <c r="A9" s="14"/>
      <c r="B9" s="14"/>
      <c r="C9">
        <v>136.88</v>
      </c>
      <c r="D9" t="str">
        <f t="shared" ref="D9:E9" si="7">A8</f>
        <v>Aparecida do Rio Doce</v>
      </c>
      <c r="E9" t="str">
        <f t="shared" si="7"/>
        <v>GO</v>
      </c>
    </row>
    <row r="10" spans="1:5" x14ac:dyDescent="0.25">
      <c r="A10" s="11" t="s">
        <v>25</v>
      </c>
      <c r="B10" s="11" t="s">
        <v>17</v>
      </c>
      <c r="C10">
        <v>136.88999999999999</v>
      </c>
      <c r="D10" t="str">
        <f t="shared" ref="D10:E10" si="8">A10</f>
        <v>Jataí</v>
      </c>
      <c r="E10" t="str">
        <f t="shared" si="8"/>
        <v>GO</v>
      </c>
    </row>
    <row r="11" spans="1:5" x14ac:dyDescent="0.25">
      <c r="A11" s="12"/>
      <c r="B11" s="12"/>
      <c r="C11">
        <v>193</v>
      </c>
      <c r="D11" t="str">
        <f t="shared" ref="D11:E11" si="9">A10</f>
        <v>Jataí</v>
      </c>
      <c r="E11" t="str">
        <f t="shared" si="9"/>
        <v>GO</v>
      </c>
    </row>
    <row r="12" spans="1:5" x14ac:dyDescent="0.25">
      <c r="A12" s="11" t="s">
        <v>16</v>
      </c>
      <c r="B12" s="11" t="s">
        <v>13</v>
      </c>
      <c r="C12">
        <v>626</v>
      </c>
      <c r="D12" t="str">
        <f>A12</f>
        <v>Uberlândia</v>
      </c>
      <c r="E12" t="str">
        <f>B12</f>
        <v>MG</v>
      </c>
    </row>
    <row r="13" spans="1:5" x14ac:dyDescent="0.25">
      <c r="A13" s="12"/>
      <c r="B13" s="12"/>
      <c r="C13">
        <v>653.13</v>
      </c>
      <c r="D13" t="str">
        <f>A12</f>
        <v>Uberlândia</v>
      </c>
      <c r="E13" t="str">
        <f>B12</f>
        <v>MG</v>
      </c>
    </row>
    <row r="14" spans="1:5" x14ac:dyDescent="0.25">
      <c r="A14" s="11" t="s">
        <v>26</v>
      </c>
      <c r="B14" s="11" t="s">
        <v>13</v>
      </c>
      <c r="C14">
        <v>653.14</v>
      </c>
      <c r="D14" t="str">
        <f>A14</f>
        <v>Monte Alegre de Minas</v>
      </c>
      <c r="E14" t="str">
        <f>B14</f>
        <v>MG</v>
      </c>
    </row>
    <row r="15" spans="1:5" x14ac:dyDescent="0.25">
      <c r="A15" s="12"/>
      <c r="B15" s="12"/>
      <c r="C15">
        <v>728.85</v>
      </c>
      <c r="D15" t="str">
        <f>A14</f>
        <v>Monte Alegre de Minas</v>
      </c>
      <c r="E15" t="str">
        <f>B14</f>
        <v>MG</v>
      </c>
    </row>
    <row r="16" spans="1:5" x14ac:dyDescent="0.25">
      <c r="A16" s="11" t="s">
        <v>27</v>
      </c>
      <c r="B16" s="11" t="s">
        <v>13</v>
      </c>
      <c r="C16">
        <v>728.86</v>
      </c>
      <c r="D16" t="str">
        <f>A16</f>
        <v>Canápolis</v>
      </c>
      <c r="E16" t="str">
        <f>B16</f>
        <v>MG</v>
      </c>
    </row>
    <row r="17" spans="1:5" x14ac:dyDescent="0.25">
      <c r="A17" s="12"/>
      <c r="B17" s="12"/>
      <c r="C17">
        <v>735.43</v>
      </c>
      <c r="D17" t="str">
        <f>A16</f>
        <v>Canápolis</v>
      </c>
      <c r="E17" t="str">
        <f>B16</f>
        <v>MG</v>
      </c>
    </row>
    <row r="18" spans="1:5" x14ac:dyDescent="0.25">
      <c r="A18" s="11" t="s">
        <v>19</v>
      </c>
      <c r="B18" s="11" t="s">
        <v>13</v>
      </c>
      <c r="C18">
        <v>735.44</v>
      </c>
      <c r="D18" t="str">
        <f t="shared" ref="D18:E18" si="10">A18</f>
        <v>Ituiutaba</v>
      </c>
      <c r="E18" t="str">
        <f t="shared" si="10"/>
        <v>MG</v>
      </c>
    </row>
    <row r="19" spans="1:5" x14ac:dyDescent="0.25">
      <c r="A19" s="12"/>
      <c r="B19" s="12"/>
      <c r="C19">
        <v>788.4</v>
      </c>
      <c r="D19" t="str">
        <f t="shared" ref="D19:E19" si="11">A18</f>
        <v>Ituiutaba</v>
      </c>
      <c r="E19" t="str">
        <f t="shared" si="11"/>
        <v>MG</v>
      </c>
    </row>
    <row r="20" spans="1:5" x14ac:dyDescent="0.25">
      <c r="A20" s="11" t="s">
        <v>23</v>
      </c>
      <c r="B20" s="11" t="s">
        <v>13</v>
      </c>
      <c r="C20">
        <v>788.5</v>
      </c>
      <c r="D20" t="str">
        <f>A20</f>
        <v>Gurinhatã</v>
      </c>
      <c r="E20" t="str">
        <f>B20</f>
        <v>MG</v>
      </c>
    </row>
    <row r="21" spans="1:5" x14ac:dyDescent="0.25">
      <c r="A21" s="12"/>
      <c r="B21" s="12"/>
      <c r="C21">
        <v>810.9</v>
      </c>
      <c r="D21" t="str">
        <f>A20</f>
        <v>Gurinhatã</v>
      </c>
      <c r="E21" t="str">
        <f>B20</f>
        <v>MG</v>
      </c>
    </row>
    <row r="22" spans="1:5" x14ac:dyDescent="0.25">
      <c r="A22" s="11" t="s">
        <v>20</v>
      </c>
      <c r="B22" s="11" t="s">
        <v>13</v>
      </c>
      <c r="C22">
        <v>811</v>
      </c>
      <c r="D22" t="str">
        <f>A22</f>
        <v>Santa Vitória</v>
      </c>
      <c r="E22" t="str">
        <f>B22</f>
        <v>MG</v>
      </c>
    </row>
    <row r="23" spans="1:5" x14ac:dyDescent="0.25">
      <c r="A23" s="12"/>
      <c r="B23" s="12"/>
      <c r="C23">
        <v>870.75</v>
      </c>
      <c r="D23" t="str">
        <f>A22</f>
        <v>Santa Vitória</v>
      </c>
      <c r="E23" t="str">
        <f>B22</f>
        <v>MG</v>
      </c>
    </row>
  </sheetData>
  <mergeCells count="22"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  <mergeCell ref="B20:B21"/>
    <mergeCell ref="B8:B9"/>
    <mergeCell ref="B12:B13"/>
    <mergeCell ref="B18:B19"/>
    <mergeCell ref="B10:B11"/>
    <mergeCell ref="B14:B1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BD947354DA40418979D9C983B9AEED" ma:contentTypeVersion="11" ma:contentTypeDescription="Crie um novo documento." ma:contentTypeScope="" ma:versionID="139522dfb7c03e4d3fc093ce885fec4e">
  <xsd:schema xmlns:xsd="http://www.w3.org/2001/XMLSchema" xmlns:xs="http://www.w3.org/2001/XMLSchema" xmlns:p="http://schemas.microsoft.com/office/2006/metadata/properties" xmlns:ns3="4b4a8854-257f-459e-864a-d54db3844752" xmlns:ns4="d77b8091-d354-4b1b-9c2b-d0ce44d22c92" targetNamespace="http://schemas.microsoft.com/office/2006/metadata/properties" ma:root="true" ma:fieldsID="aec4f810bd16d84e0f76b49a841839fb" ns3:_="" ns4:_="">
    <xsd:import namespace="4b4a8854-257f-459e-864a-d54db3844752"/>
    <xsd:import namespace="d77b8091-d354-4b1b-9c2b-d0ce44d22c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8854-257f-459e-864a-d54db3844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8091-d354-4b1b-9c2b-d0ce44d22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6F0A4-1DDD-4695-9A28-B24B401592B7}">
  <ds:schemaRefs>
    <ds:schemaRef ds:uri="http://schemas.microsoft.com/office/infopath/2007/PartnerControls"/>
    <ds:schemaRef ds:uri="http://purl.org/dc/dcmitype/"/>
    <ds:schemaRef ds:uri="http://www.w3.org/XML/1998/namespace"/>
    <ds:schemaRef ds:uri="d77b8091-d354-4b1b-9c2b-d0ce44d22c92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4b4a8854-257f-459e-864a-d54db3844752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8E4FF8-4314-4FF3-91F4-D1DA9A508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a8854-257f-459e-864a-d54db3844752"/>
    <ds:schemaRef ds:uri="d77b8091-d354-4b1b-9c2b-d0ce44d22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dcterms:created xsi:type="dcterms:W3CDTF">2020-04-30T17:06:08Z</dcterms:created>
  <dcterms:modified xsi:type="dcterms:W3CDTF">2020-11-26T11:43:45Z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0x010100A6BD947354DA40418979D9C983B9AEED</vt:lpwstr>
  </property>
</Properties>
</file>