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011000009\Documents\Backup - Pc Ecorodovias\Ecorodovias\Novembro 2021\Agenda de Obras\15-11 a 21-11\"/>
    </mc:Choice>
  </mc:AlternateContent>
  <xr:revisionPtr revIDLastSave="0" documentId="13_ncr:1_{10C2D841-056B-455C-8407-8A736283D2C5}" xr6:coauthVersionLast="36" xr6:coauthVersionMax="36" xr10:uidLastSave="{00000000-0000-0000-0000-000000000000}"/>
  <bookViews>
    <workbookView xWindow="0" yWindow="0" windowWidth="28800" windowHeight="12228" xr2:uid="{00000000-000D-0000-FFFF-FFFF00000000}"/>
  </bookViews>
  <sheets>
    <sheet name="Modelo para divulgação" sheetId="4" r:id="rId1"/>
    <sheet name="AUX" sheetId="5" state="hidden" r:id="rId2"/>
  </sheets>
  <definedNames>
    <definedName name="_xlnm._FilterDatabase" localSheetId="0" hidden="1">'Modelo para divulgação'!$A$2:$M$223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38" i="4" l="1"/>
  <c r="G337" i="4"/>
  <c r="G336" i="4"/>
  <c r="G335" i="4"/>
  <c r="G334" i="4"/>
  <c r="G333" i="4"/>
  <c r="G332" i="4"/>
  <c r="G331" i="4"/>
  <c r="G330" i="4"/>
  <c r="G329" i="4"/>
  <c r="G328" i="4"/>
  <c r="G327" i="4"/>
  <c r="G326" i="4"/>
  <c r="G325" i="4"/>
  <c r="D324" i="4"/>
  <c r="D323" i="4"/>
  <c r="D322" i="4"/>
  <c r="D321" i="4"/>
  <c r="D320" i="4"/>
  <c r="D319" i="4"/>
  <c r="D318" i="4"/>
  <c r="D317" i="4"/>
  <c r="D316" i="4"/>
  <c r="D315" i="4"/>
  <c r="D314" i="4"/>
  <c r="D313" i="4"/>
  <c r="D312" i="4"/>
  <c r="D311" i="4"/>
  <c r="D310" i="4"/>
  <c r="D309" i="4"/>
  <c r="D308" i="4"/>
  <c r="D307" i="4"/>
  <c r="D306" i="4"/>
  <c r="D305" i="4"/>
  <c r="G304" i="4"/>
  <c r="G303" i="4"/>
  <c r="G302" i="4"/>
  <c r="G301" i="4"/>
  <c r="G300" i="4"/>
  <c r="G299" i="4"/>
  <c r="G298" i="4"/>
  <c r="G297" i="4"/>
  <c r="G296" i="4"/>
  <c r="G295" i="4"/>
  <c r="G294" i="4"/>
  <c r="G293" i="4"/>
  <c r="G292" i="4"/>
  <c r="G291" i="4"/>
  <c r="G290" i="4"/>
  <c r="G289" i="4"/>
  <c r="G288" i="4"/>
  <c r="G287" i="4"/>
  <c r="G286" i="4"/>
  <c r="G285" i="4"/>
  <c r="G284" i="4"/>
  <c r="G283" i="4"/>
  <c r="G282" i="4"/>
  <c r="G281" i="4"/>
  <c r="K89" i="4" l="1"/>
  <c r="L89" i="4"/>
  <c r="K90" i="4"/>
  <c r="L90" i="4"/>
  <c r="K91" i="4"/>
  <c r="L91" i="4"/>
  <c r="K92" i="4"/>
  <c r="L92" i="4"/>
  <c r="K93" i="4"/>
  <c r="L93" i="4"/>
  <c r="K117" i="4"/>
  <c r="L117" i="4"/>
  <c r="K118" i="4"/>
  <c r="L118" i="4"/>
  <c r="K119" i="4"/>
  <c r="L119" i="4"/>
  <c r="K120" i="4"/>
  <c r="L120" i="4"/>
  <c r="K121" i="4"/>
  <c r="L121" i="4"/>
  <c r="K122" i="4"/>
  <c r="L122" i="4"/>
  <c r="K123" i="4"/>
  <c r="L123" i="4"/>
  <c r="K124" i="4"/>
  <c r="L124" i="4"/>
  <c r="K125" i="4"/>
  <c r="L125" i="4"/>
  <c r="K126" i="4"/>
  <c r="L126" i="4"/>
  <c r="K94" i="4"/>
  <c r="L94" i="4"/>
  <c r="K95" i="4"/>
  <c r="L95" i="4"/>
  <c r="K96" i="4"/>
  <c r="L96" i="4"/>
  <c r="K97" i="4"/>
  <c r="L97" i="4"/>
  <c r="K98" i="4"/>
  <c r="L98" i="4"/>
  <c r="K99" i="4"/>
  <c r="L99" i="4"/>
  <c r="K100" i="4"/>
  <c r="L100" i="4"/>
  <c r="K101" i="4"/>
  <c r="L101" i="4"/>
  <c r="K127" i="4"/>
  <c r="L127" i="4"/>
  <c r="K128" i="4"/>
  <c r="L128" i="4"/>
  <c r="K129" i="4"/>
  <c r="L129" i="4"/>
  <c r="K130" i="4"/>
  <c r="L130" i="4"/>
  <c r="K131" i="4"/>
  <c r="L131" i="4"/>
  <c r="K132" i="4"/>
  <c r="L132" i="4"/>
  <c r="K133" i="4"/>
  <c r="L133" i="4"/>
  <c r="K134" i="4"/>
  <c r="L134" i="4"/>
  <c r="K135" i="4"/>
  <c r="L135" i="4"/>
  <c r="K136" i="4"/>
  <c r="L136" i="4"/>
  <c r="K137" i="4"/>
  <c r="L137" i="4"/>
  <c r="K138" i="4"/>
  <c r="L138" i="4"/>
  <c r="K139" i="4"/>
  <c r="L139" i="4"/>
  <c r="K140" i="4"/>
  <c r="L140" i="4"/>
  <c r="K141" i="4"/>
  <c r="L141" i="4"/>
  <c r="K142" i="4"/>
  <c r="L142" i="4"/>
  <c r="K143" i="4"/>
  <c r="L143" i="4"/>
  <c r="K144" i="4"/>
  <c r="L144" i="4"/>
  <c r="K145" i="4"/>
  <c r="L145" i="4"/>
  <c r="K146" i="4"/>
  <c r="L146" i="4"/>
  <c r="K147" i="4"/>
  <c r="L147" i="4"/>
  <c r="K148" i="4"/>
  <c r="L148" i="4"/>
  <c r="K149" i="4"/>
  <c r="L149" i="4"/>
  <c r="K150" i="4"/>
  <c r="L150" i="4"/>
  <c r="K151" i="4"/>
  <c r="L151" i="4"/>
  <c r="K152" i="4"/>
  <c r="L152" i="4"/>
  <c r="K153" i="4"/>
  <c r="L153" i="4"/>
  <c r="K154" i="4"/>
  <c r="L154" i="4"/>
  <c r="K155" i="4"/>
  <c r="L155" i="4"/>
  <c r="K156" i="4"/>
  <c r="L156" i="4"/>
  <c r="K157" i="4"/>
  <c r="L157" i="4"/>
  <c r="K158" i="4"/>
  <c r="L158" i="4"/>
  <c r="K159" i="4"/>
  <c r="L159" i="4"/>
  <c r="K160" i="4"/>
  <c r="L160" i="4"/>
  <c r="K161" i="4"/>
  <c r="L161" i="4"/>
  <c r="K162" i="4"/>
  <c r="L162" i="4"/>
  <c r="K163" i="4"/>
  <c r="L163" i="4"/>
  <c r="K164" i="4"/>
  <c r="L164" i="4"/>
  <c r="K165" i="4"/>
  <c r="L165" i="4"/>
  <c r="K166" i="4"/>
  <c r="L166" i="4"/>
  <c r="K167" i="4"/>
  <c r="L167" i="4"/>
  <c r="K168" i="4"/>
  <c r="L168" i="4"/>
  <c r="K169" i="4"/>
  <c r="L169" i="4"/>
  <c r="K170" i="4"/>
  <c r="L170" i="4"/>
  <c r="K171" i="4"/>
  <c r="L171" i="4"/>
  <c r="K172" i="4"/>
  <c r="L172" i="4"/>
  <c r="K173" i="4"/>
  <c r="L173" i="4"/>
  <c r="K174" i="4"/>
  <c r="L174" i="4"/>
  <c r="K175" i="4"/>
  <c r="L175" i="4"/>
  <c r="K176" i="4"/>
  <c r="L176" i="4"/>
  <c r="K177" i="4"/>
  <c r="L177" i="4"/>
  <c r="K178" i="4"/>
  <c r="L178" i="4"/>
  <c r="K179" i="4"/>
  <c r="L179" i="4"/>
  <c r="K180" i="4"/>
  <c r="L180" i="4"/>
  <c r="K181" i="4"/>
  <c r="L181" i="4"/>
  <c r="K182" i="4"/>
  <c r="L182" i="4"/>
  <c r="K183" i="4"/>
  <c r="L183" i="4"/>
  <c r="K184" i="4"/>
  <c r="L184" i="4"/>
  <c r="K185" i="4"/>
  <c r="L185" i="4"/>
  <c r="K186" i="4"/>
  <c r="L186" i="4"/>
  <c r="K187" i="4"/>
  <c r="L187" i="4"/>
  <c r="K188" i="4"/>
  <c r="L188" i="4"/>
  <c r="K189" i="4"/>
  <c r="L189" i="4"/>
  <c r="K190" i="4"/>
  <c r="L190" i="4"/>
  <c r="K191" i="4"/>
  <c r="L191" i="4"/>
  <c r="K192" i="4"/>
  <c r="L192" i="4"/>
  <c r="K193" i="4"/>
  <c r="L193" i="4"/>
  <c r="K194" i="4"/>
  <c r="L194" i="4"/>
  <c r="K195" i="4"/>
  <c r="L195" i="4"/>
  <c r="K196" i="4"/>
  <c r="L196" i="4"/>
  <c r="K197" i="4"/>
  <c r="L197" i="4"/>
  <c r="K198" i="4"/>
  <c r="L198" i="4"/>
  <c r="K199" i="4"/>
  <c r="L199" i="4"/>
  <c r="K200" i="4"/>
  <c r="L200" i="4"/>
  <c r="K201" i="4"/>
  <c r="L201" i="4"/>
  <c r="K202" i="4"/>
  <c r="L202" i="4"/>
  <c r="K203" i="4"/>
  <c r="L203" i="4"/>
  <c r="K204" i="4"/>
  <c r="L204" i="4"/>
  <c r="K205" i="4"/>
  <c r="L205" i="4"/>
  <c r="K206" i="4"/>
  <c r="L206" i="4"/>
  <c r="K207" i="4"/>
  <c r="L207" i="4"/>
  <c r="K208" i="4"/>
  <c r="L208" i="4"/>
  <c r="K209" i="4"/>
  <c r="L209" i="4"/>
  <c r="K210" i="4"/>
  <c r="L210" i="4"/>
  <c r="K211" i="4"/>
  <c r="L211" i="4"/>
  <c r="K212" i="4"/>
  <c r="L212" i="4"/>
  <c r="K213" i="4"/>
  <c r="L213" i="4"/>
  <c r="K214" i="4"/>
  <c r="L214" i="4"/>
  <c r="K215" i="4"/>
  <c r="L215" i="4"/>
  <c r="K216" i="4"/>
  <c r="L216" i="4"/>
  <c r="K217" i="4"/>
  <c r="L217" i="4"/>
  <c r="K218" i="4"/>
  <c r="L218" i="4"/>
  <c r="K219" i="4"/>
  <c r="L219" i="4"/>
  <c r="K220" i="4"/>
  <c r="L220" i="4"/>
  <c r="K221" i="4"/>
  <c r="L221" i="4"/>
  <c r="K222" i="4"/>
  <c r="L222" i="4"/>
  <c r="K223" i="4"/>
  <c r="L223" i="4"/>
  <c r="K224" i="4"/>
  <c r="L224" i="4"/>
  <c r="K225" i="4"/>
  <c r="L225" i="4"/>
  <c r="K226" i="4"/>
  <c r="L226" i="4"/>
  <c r="K227" i="4"/>
  <c r="L227" i="4"/>
  <c r="K228" i="4"/>
  <c r="L228" i="4"/>
  <c r="K229" i="4"/>
  <c r="L229" i="4"/>
  <c r="K230" i="4"/>
  <c r="L230" i="4"/>
  <c r="K231" i="4"/>
  <c r="L231" i="4"/>
  <c r="K232" i="4"/>
  <c r="L232" i="4"/>
  <c r="K233" i="4"/>
  <c r="L233" i="4"/>
  <c r="K234" i="4"/>
  <c r="L234" i="4"/>
  <c r="K235" i="4"/>
  <c r="L235" i="4"/>
  <c r="K236" i="4"/>
  <c r="L236" i="4"/>
  <c r="K237" i="4"/>
  <c r="L237" i="4"/>
  <c r="K238" i="4"/>
  <c r="L238" i="4"/>
  <c r="K239" i="4"/>
  <c r="L239" i="4"/>
  <c r="K240" i="4"/>
  <c r="L240" i="4"/>
  <c r="K241" i="4"/>
  <c r="L241" i="4"/>
  <c r="K242" i="4"/>
  <c r="L242" i="4"/>
  <c r="K243" i="4"/>
  <c r="L243" i="4"/>
  <c r="K244" i="4"/>
  <c r="L244" i="4"/>
  <c r="K245" i="4"/>
  <c r="L245" i="4"/>
  <c r="K246" i="4"/>
  <c r="L246" i="4"/>
  <c r="K247" i="4"/>
  <c r="L247" i="4"/>
  <c r="K248" i="4"/>
  <c r="L248" i="4"/>
  <c r="K249" i="4"/>
  <c r="L249" i="4"/>
  <c r="K250" i="4"/>
  <c r="L250" i="4"/>
  <c r="K251" i="4"/>
  <c r="L251" i="4"/>
  <c r="K252" i="4"/>
  <c r="L252" i="4"/>
  <c r="K253" i="4"/>
  <c r="L253" i="4"/>
  <c r="K254" i="4"/>
  <c r="L254" i="4"/>
  <c r="K255" i="4"/>
  <c r="L255" i="4"/>
  <c r="K256" i="4"/>
  <c r="L256" i="4"/>
  <c r="K257" i="4"/>
  <c r="L257" i="4"/>
  <c r="K258" i="4"/>
  <c r="L258" i="4"/>
  <c r="K259" i="4"/>
  <c r="L259" i="4"/>
  <c r="K260" i="4"/>
  <c r="L260" i="4"/>
  <c r="K261" i="4"/>
  <c r="L261" i="4"/>
  <c r="K262" i="4"/>
  <c r="L262" i="4"/>
  <c r="K263" i="4"/>
  <c r="L263" i="4"/>
  <c r="K264" i="4"/>
  <c r="L264" i="4"/>
  <c r="K265" i="4"/>
  <c r="L265" i="4"/>
  <c r="K266" i="4"/>
  <c r="L266" i="4"/>
  <c r="K267" i="4"/>
  <c r="L267" i="4"/>
  <c r="K268" i="4"/>
  <c r="L268" i="4"/>
  <c r="K269" i="4"/>
  <c r="L269" i="4"/>
  <c r="K270" i="4"/>
  <c r="L270" i="4"/>
  <c r="K271" i="4"/>
  <c r="L271" i="4"/>
  <c r="K272" i="4"/>
  <c r="L272" i="4"/>
  <c r="K273" i="4"/>
  <c r="L273" i="4"/>
  <c r="K274" i="4"/>
  <c r="L274" i="4"/>
  <c r="K275" i="4"/>
  <c r="L275" i="4"/>
  <c r="K276" i="4"/>
  <c r="L276" i="4"/>
  <c r="K82" i="4" l="1"/>
  <c r="L82" i="4"/>
  <c r="K83" i="4"/>
  <c r="L83" i="4"/>
  <c r="K84" i="4"/>
  <c r="L84" i="4"/>
  <c r="K85" i="4"/>
  <c r="L85" i="4"/>
  <c r="K86" i="4"/>
  <c r="L86" i="4"/>
  <c r="K87" i="4"/>
  <c r="L87" i="4"/>
  <c r="K88" i="4"/>
  <c r="L88" i="4"/>
  <c r="K347" i="4" l="1"/>
  <c r="L347" i="4"/>
  <c r="K348" i="4"/>
  <c r="L348" i="4"/>
  <c r="K349" i="4"/>
  <c r="L349" i="4"/>
  <c r="K350" i="4"/>
  <c r="L350" i="4"/>
  <c r="K351" i="4"/>
  <c r="L351" i="4"/>
  <c r="K352" i="4"/>
  <c r="L352" i="4"/>
  <c r="K353" i="4"/>
  <c r="L353" i="4"/>
  <c r="K354" i="4"/>
  <c r="L354" i="4"/>
  <c r="K102" i="4"/>
  <c r="L102" i="4"/>
  <c r="K103" i="4"/>
  <c r="L103" i="4"/>
  <c r="K104" i="4"/>
  <c r="L104" i="4"/>
  <c r="K105" i="4"/>
  <c r="L105" i="4"/>
  <c r="K106" i="4"/>
  <c r="L106" i="4"/>
  <c r="K107" i="4"/>
  <c r="L107" i="4"/>
  <c r="K108" i="4"/>
  <c r="L108" i="4"/>
  <c r="K109" i="4"/>
  <c r="L109" i="4"/>
  <c r="K110" i="4"/>
  <c r="L110" i="4"/>
  <c r="K111" i="4"/>
  <c r="L111" i="4"/>
  <c r="K112" i="4"/>
  <c r="L112" i="4"/>
  <c r="K113" i="4"/>
  <c r="L113" i="4"/>
  <c r="K114" i="4"/>
  <c r="L114" i="4"/>
  <c r="K115" i="4"/>
  <c r="L115" i="4"/>
  <c r="K116" i="4"/>
  <c r="L116" i="4"/>
  <c r="K27" i="4"/>
  <c r="L27" i="4"/>
  <c r="K28" i="4"/>
  <c r="L28" i="4"/>
  <c r="K29" i="4"/>
  <c r="L29" i="4"/>
  <c r="K30" i="4"/>
  <c r="L30" i="4"/>
  <c r="K31" i="4"/>
  <c r="L31" i="4"/>
  <c r="K32" i="4"/>
  <c r="L32" i="4"/>
  <c r="K33" i="4"/>
  <c r="L33" i="4"/>
  <c r="K34" i="4"/>
  <c r="L34" i="4"/>
  <c r="K35" i="4"/>
  <c r="L35" i="4"/>
  <c r="K36" i="4"/>
  <c r="L36" i="4"/>
  <c r="K37" i="4"/>
  <c r="L37" i="4"/>
  <c r="K38" i="4"/>
  <c r="L38" i="4"/>
  <c r="K39" i="4"/>
  <c r="L39" i="4"/>
  <c r="K40" i="4"/>
  <c r="L40" i="4"/>
  <c r="K41" i="4"/>
  <c r="L41" i="4"/>
  <c r="K42" i="4"/>
  <c r="L42" i="4"/>
  <c r="K43" i="4"/>
  <c r="L43" i="4"/>
  <c r="K44" i="4"/>
  <c r="L44" i="4"/>
  <c r="K45" i="4"/>
  <c r="L45" i="4"/>
  <c r="K46" i="4"/>
  <c r="L46" i="4"/>
  <c r="K47" i="4"/>
  <c r="L47" i="4"/>
  <c r="K48" i="4"/>
  <c r="L48" i="4"/>
  <c r="K49" i="4"/>
  <c r="L49" i="4"/>
  <c r="K50" i="4"/>
  <c r="L50" i="4"/>
  <c r="K51" i="4"/>
  <c r="L51" i="4"/>
  <c r="K52" i="4"/>
  <c r="L52" i="4"/>
  <c r="K53" i="4"/>
  <c r="L53" i="4"/>
  <c r="K54" i="4"/>
  <c r="L54" i="4"/>
  <c r="K55" i="4"/>
  <c r="L55" i="4"/>
  <c r="K56" i="4"/>
  <c r="L56" i="4"/>
  <c r="K57" i="4"/>
  <c r="L57" i="4"/>
  <c r="K58" i="4"/>
  <c r="L58" i="4"/>
  <c r="K59" i="4"/>
  <c r="L59" i="4"/>
  <c r="K60" i="4"/>
  <c r="L60" i="4"/>
  <c r="K61" i="4"/>
  <c r="L61" i="4"/>
  <c r="K62" i="4"/>
  <c r="L62" i="4"/>
  <c r="K63" i="4"/>
  <c r="L63" i="4"/>
  <c r="K64" i="4"/>
  <c r="L64" i="4"/>
  <c r="K65" i="4"/>
  <c r="L65" i="4"/>
  <c r="K66" i="4"/>
  <c r="L66" i="4"/>
  <c r="K67" i="4"/>
  <c r="L67" i="4"/>
  <c r="K68" i="4"/>
  <c r="L68" i="4"/>
  <c r="K69" i="4"/>
  <c r="L69" i="4"/>
  <c r="K70" i="4"/>
  <c r="L70" i="4"/>
  <c r="K71" i="4"/>
  <c r="L71" i="4"/>
  <c r="K72" i="4"/>
  <c r="L72" i="4"/>
  <c r="K73" i="4"/>
  <c r="L73" i="4"/>
  <c r="K74" i="4"/>
  <c r="L74" i="4"/>
  <c r="K75" i="4"/>
  <c r="L75" i="4"/>
  <c r="K76" i="4"/>
  <c r="L76" i="4"/>
  <c r="K77" i="4"/>
  <c r="L77" i="4"/>
  <c r="K78" i="4"/>
  <c r="L78" i="4"/>
  <c r="K79" i="4"/>
  <c r="L79" i="4"/>
  <c r="K80" i="4"/>
  <c r="L80" i="4"/>
  <c r="K81" i="4"/>
  <c r="L81" i="4"/>
  <c r="K344" i="4" l="1"/>
  <c r="L344" i="4"/>
  <c r="K345" i="4"/>
  <c r="L345" i="4"/>
  <c r="K346" i="4"/>
  <c r="L346" i="4"/>
  <c r="K339" i="4" l="1"/>
  <c r="L339" i="4"/>
  <c r="K340" i="4"/>
  <c r="L340" i="4"/>
  <c r="K341" i="4"/>
  <c r="L341" i="4"/>
  <c r="K342" i="4"/>
  <c r="L342" i="4"/>
  <c r="K343" i="4"/>
  <c r="L343" i="4"/>
  <c r="K335" i="4" l="1"/>
  <c r="L335" i="4"/>
  <c r="K336" i="4"/>
  <c r="L336" i="4"/>
  <c r="K337" i="4"/>
  <c r="L337" i="4"/>
  <c r="K338" i="4"/>
  <c r="L338" i="4"/>
  <c r="K332" i="4" l="1"/>
  <c r="L332" i="4"/>
  <c r="K333" i="4"/>
  <c r="L333" i="4"/>
  <c r="K334" i="4"/>
  <c r="L334" i="4"/>
  <c r="K331" i="4" l="1"/>
  <c r="L331" i="4"/>
  <c r="K327" i="4" l="1"/>
  <c r="L327" i="4"/>
  <c r="K328" i="4"/>
  <c r="L328" i="4"/>
  <c r="K329" i="4"/>
  <c r="L329" i="4"/>
  <c r="K330" i="4"/>
  <c r="L330" i="4"/>
  <c r="L326" i="4" l="1"/>
  <c r="K326" i="4"/>
  <c r="K3" i="4" l="1"/>
  <c r="L3" i="4"/>
  <c r="K4" i="4"/>
  <c r="L4" i="4"/>
  <c r="K5" i="4"/>
  <c r="L5" i="4"/>
  <c r="K6" i="4"/>
  <c r="L6" i="4"/>
  <c r="K7" i="4"/>
  <c r="L7" i="4"/>
  <c r="K8" i="4"/>
  <c r="L8" i="4"/>
  <c r="K9" i="4"/>
  <c r="L9" i="4"/>
  <c r="K10" i="4"/>
  <c r="L10" i="4"/>
  <c r="K11" i="4"/>
  <c r="L11" i="4"/>
  <c r="K12" i="4"/>
  <c r="L12" i="4"/>
  <c r="K13" i="4"/>
  <c r="L13" i="4"/>
  <c r="K14" i="4"/>
  <c r="L14" i="4"/>
  <c r="K15" i="4"/>
  <c r="L15" i="4"/>
  <c r="K16" i="4"/>
  <c r="L16" i="4"/>
  <c r="K17" i="4"/>
  <c r="L17" i="4"/>
  <c r="K18" i="4"/>
  <c r="L18" i="4"/>
  <c r="K19" i="4"/>
  <c r="L19" i="4"/>
  <c r="K20" i="4"/>
  <c r="L20" i="4"/>
  <c r="K21" i="4"/>
  <c r="L21" i="4"/>
  <c r="K22" i="4"/>
  <c r="L22" i="4"/>
  <c r="K23" i="4"/>
  <c r="L23" i="4"/>
  <c r="K24" i="4"/>
  <c r="L24" i="4"/>
  <c r="K25" i="4"/>
  <c r="L25" i="4"/>
  <c r="K26" i="4"/>
  <c r="L26" i="4"/>
  <c r="K277" i="4"/>
  <c r="L277" i="4"/>
  <c r="K278" i="4"/>
  <c r="L278" i="4"/>
  <c r="K279" i="4"/>
  <c r="L279" i="4"/>
  <c r="K280" i="4"/>
  <c r="L280" i="4"/>
  <c r="K281" i="4"/>
  <c r="L281" i="4"/>
  <c r="K282" i="4"/>
  <c r="L282" i="4"/>
  <c r="K283" i="4"/>
  <c r="L283" i="4"/>
  <c r="K284" i="4"/>
  <c r="L284" i="4"/>
  <c r="K285" i="4"/>
  <c r="L285" i="4"/>
  <c r="K286" i="4"/>
  <c r="L286" i="4"/>
  <c r="K287" i="4"/>
  <c r="L287" i="4"/>
  <c r="K288" i="4"/>
  <c r="L288" i="4"/>
  <c r="K289" i="4"/>
  <c r="L289" i="4"/>
  <c r="K290" i="4"/>
  <c r="L290" i="4"/>
  <c r="K291" i="4"/>
  <c r="L291" i="4"/>
  <c r="K292" i="4"/>
  <c r="L292" i="4"/>
  <c r="K293" i="4"/>
  <c r="L293" i="4"/>
  <c r="K294" i="4"/>
  <c r="L294" i="4"/>
  <c r="K295" i="4"/>
  <c r="L295" i="4"/>
  <c r="K296" i="4"/>
  <c r="L296" i="4"/>
  <c r="K297" i="4"/>
  <c r="L297" i="4"/>
  <c r="K298" i="4"/>
  <c r="L298" i="4"/>
  <c r="K299" i="4"/>
  <c r="L299" i="4"/>
  <c r="K300" i="4"/>
  <c r="L300" i="4"/>
  <c r="K301" i="4"/>
  <c r="L301" i="4"/>
  <c r="K302" i="4"/>
  <c r="L302" i="4"/>
  <c r="K303" i="4"/>
  <c r="L303" i="4"/>
  <c r="K304" i="4"/>
  <c r="L304" i="4"/>
  <c r="K305" i="4"/>
  <c r="L305" i="4"/>
  <c r="K306" i="4"/>
  <c r="L306" i="4"/>
  <c r="K307" i="4"/>
  <c r="L307" i="4"/>
  <c r="K308" i="4"/>
  <c r="L308" i="4"/>
  <c r="K309" i="4"/>
  <c r="L309" i="4"/>
  <c r="K310" i="4"/>
  <c r="L310" i="4"/>
  <c r="K311" i="4"/>
  <c r="L311" i="4"/>
  <c r="K312" i="4"/>
  <c r="L312" i="4"/>
  <c r="K313" i="4"/>
  <c r="L313" i="4"/>
  <c r="K314" i="4"/>
  <c r="L314" i="4"/>
  <c r="K315" i="4"/>
  <c r="L315" i="4"/>
  <c r="K316" i="4"/>
  <c r="L316" i="4"/>
  <c r="K317" i="4"/>
  <c r="L317" i="4"/>
  <c r="K318" i="4"/>
  <c r="L318" i="4"/>
  <c r="K319" i="4"/>
  <c r="L319" i="4"/>
  <c r="K320" i="4"/>
  <c r="L320" i="4"/>
  <c r="K321" i="4"/>
  <c r="L321" i="4"/>
  <c r="K322" i="4"/>
  <c r="L322" i="4"/>
  <c r="K323" i="4"/>
  <c r="L323" i="4"/>
  <c r="K324" i="4"/>
  <c r="L324" i="4"/>
  <c r="K325" i="4"/>
  <c r="L325" i="4"/>
  <c r="D23" i="5" l="1"/>
  <c r="D22" i="5"/>
  <c r="D21" i="5"/>
  <c r="D20" i="5"/>
  <c r="D19" i="5"/>
  <c r="D18" i="5"/>
  <c r="D17" i="5"/>
  <c r="D16" i="5"/>
  <c r="D15" i="5"/>
  <c r="D14" i="5"/>
  <c r="D13" i="5"/>
  <c r="D12" i="5"/>
  <c r="D11" i="5"/>
  <c r="D10" i="5"/>
  <c r="D9" i="5"/>
  <c r="D8" i="5"/>
  <c r="D7" i="5"/>
  <c r="D6" i="5"/>
  <c r="D5" i="5"/>
  <c r="D4" i="5"/>
  <c r="D3" i="5"/>
  <c r="D2" i="5"/>
  <c r="E22" i="5" l="1"/>
  <c r="E18" i="5"/>
  <c r="E14" i="5"/>
  <c r="E12" i="5"/>
  <c r="E10" i="5"/>
  <c r="E6" i="5"/>
  <c r="E4" i="5"/>
  <c r="E2" i="5"/>
  <c r="E8" i="5"/>
  <c r="E20" i="5"/>
  <c r="E11" i="5"/>
  <c r="E9" i="5"/>
  <c r="E7" i="5"/>
  <c r="E5" i="5"/>
  <c r="E3" i="5"/>
  <c r="E23" i="5"/>
  <c r="E21" i="5"/>
  <c r="E19" i="5"/>
  <c r="E17" i="5"/>
  <c r="E16" i="5"/>
  <c r="E15" i="5"/>
  <c r="E13" i="5"/>
</calcChain>
</file>

<file path=xl/sharedStrings.xml><?xml version="1.0" encoding="utf-8"?>
<sst xmlns="http://schemas.openxmlformats.org/spreadsheetml/2006/main" count="3135" uniqueCount="73">
  <si>
    <t>Sentido</t>
  </si>
  <si>
    <t>Estado</t>
  </si>
  <si>
    <t>Interdição</t>
  </si>
  <si>
    <t>Leste/Oeste</t>
  </si>
  <si>
    <t>BR-365</t>
  </si>
  <si>
    <t>Cidade</t>
  </si>
  <si>
    <t>Agenda de Obras</t>
  </si>
  <si>
    <t>km inicial</t>
  </si>
  <si>
    <t>km final</t>
  </si>
  <si>
    <t>BR</t>
  </si>
  <si>
    <t>Hora/Começo</t>
  </si>
  <si>
    <t>Hora/Término</t>
  </si>
  <si>
    <t>Descrição da Obra</t>
  </si>
  <si>
    <t>MG</t>
  </si>
  <si>
    <t>Data inicial</t>
  </si>
  <si>
    <t>Data Final</t>
  </si>
  <si>
    <t>Uberlândia</t>
  </si>
  <si>
    <t>GO</t>
  </si>
  <si>
    <t>São Simão</t>
  </si>
  <si>
    <t>Ituiutaba</t>
  </si>
  <si>
    <t>Santa Vitória</t>
  </si>
  <si>
    <t>Paranaiguara</t>
  </si>
  <si>
    <t>Cachoeira Alta</t>
  </si>
  <si>
    <t>Gurinhatã</t>
  </si>
  <si>
    <t>Município</t>
  </si>
  <si>
    <t>Jataí</t>
  </si>
  <si>
    <t>Monte Alegre de Minas</t>
  </si>
  <si>
    <t>Canápolis</t>
  </si>
  <si>
    <t>Aparecida do Rio Doce</t>
  </si>
  <si>
    <t>Km</t>
  </si>
  <si>
    <t>BR-364</t>
  </si>
  <si>
    <t>Roçada manual</t>
  </si>
  <si>
    <t>Acostamento</t>
  </si>
  <si>
    <t>Roçada mecânica</t>
  </si>
  <si>
    <t>Sinalização Vertical</t>
  </si>
  <si>
    <t>Limpeza de Faixa de Domínio</t>
  </si>
  <si>
    <t>Roçada manual/mecanizada</t>
  </si>
  <si>
    <t>Radiante Engenharia - prestadora de serviço da Claro.</t>
  </si>
  <si>
    <t>Sim</t>
  </si>
  <si>
    <t>Oeste</t>
  </si>
  <si>
    <t>sim</t>
  </si>
  <si>
    <t>VILASA (Terraplenagem)</t>
  </si>
  <si>
    <t>VILASA (Drenagem)</t>
  </si>
  <si>
    <t>Leste</t>
  </si>
  <si>
    <t>VILASA (Reabilitação)</t>
  </si>
  <si>
    <t>EPC Supervisão de Obras</t>
  </si>
  <si>
    <t>Ellenco - Demolição de acostamento</t>
  </si>
  <si>
    <t>Ellenco - Dreno de pavimento</t>
  </si>
  <si>
    <t>Ellenco - Fresagem e recomposição</t>
  </si>
  <si>
    <t>Ellenco - Micro fresagem</t>
  </si>
  <si>
    <t>Ellenco - Aplicação de CBUQ</t>
  </si>
  <si>
    <t>Oeste/Leste</t>
  </si>
  <si>
    <t xml:space="preserve">Copavi Pavimento </t>
  </si>
  <si>
    <t>Betonpoxi - Escavação dos encontros laterais da OAE</t>
  </si>
  <si>
    <t>ESTREITAMENTO DAS FAIXAS</t>
  </si>
  <si>
    <t>Betonpoxi - Forma, armação e concretagem dos blocos de fundação</t>
  </si>
  <si>
    <t>Betonpoxi - Forma, armação e concretagem dos pilares</t>
  </si>
  <si>
    <t>Betonpoxi - Forma, armação e concretagem das vigas travessa</t>
  </si>
  <si>
    <t>ALTERNÂNCIA DE FAIXAS</t>
  </si>
  <si>
    <t>Betonpoxi - Forma, armação e concretagem de consoles</t>
  </si>
  <si>
    <t>Betonpoxi - Forma, armação e concretagem da laje</t>
  </si>
  <si>
    <t>Betonpoxi - Demolição de concreto simples e armado</t>
  </si>
  <si>
    <t>Betonpoxi - Forma, armação e concretagem das abas e cortinas</t>
  </si>
  <si>
    <t xml:space="preserve">SITRANS - SINALIZAÇÃO HORIZONTAL </t>
  </si>
  <si>
    <t>BR-366</t>
  </si>
  <si>
    <t>BR-367</t>
  </si>
  <si>
    <t>Ellenco - Micro fresagem/Microrevestimo</t>
  </si>
  <si>
    <t>Ellenco - Desmonte de rocha</t>
  </si>
  <si>
    <t>Ellenco - Reconstrução de pista</t>
  </si>
  <si>
    <t>OESTE</t>
  </si>
  <si>
    <t>LESTE</t>
  </si>
  <si>
    <t>OESTE/LESTE</t>
  </si>
  <si>
    <t>LESTE/OESTE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</si>
</sst>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0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2" tint="-0.74999237037263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28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A5A5A5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theme="9"/>
      </left>
      <right style="thin">
        <color theme="9"/>
      </right>
      <top style="thin">
        <color theme="9"/>
      </top>
      <bottom style="thin">
        <color theme="9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hair">
        <color theme="0"/>
      </left>
      <right style="hair">
        <color theme="0"/>
      </right>
      <top style="hair">
        <color theme="0"/>
      </top>
      <bottom/>
      <diagonal/>
    </border>
    <border>
      <left style="hair">
        <color theme="6" tint="-0.249977111117893"/>
      </left>
      <right style="hair">
        <color theme="6" tint="-0.249977111117893"/>
      </right>
      <top style="hair">
        <color theme="6" tint="-0.249977111117893"/>
      </top>
      <bottom/>
      <diagonal/>
    </border>
    <border>
      <left style="hair">
        <color theme="6" tint="-0.249977111117893"/>
      </left>
      <right style="hair">
        <color theme="6" tint="-0.249977111117893"/>
      </right>
      <top/>
      <bottom style="hair">
        <color theme="6" tint="-0.249977111117893"/>
      </bottom>
      <diagonal/>
    </border>
    <border>
      <left/>
      <right/>
      <top style="hair">
        <color theme="6" tint="-0.249977111117893"/>
      </top>
      <bottom/>
      <diagonal/>
    </border>
    <border>
      <left style="thin">
        <color theme="9"/>
      </left>
      <right style="thin">
        <color theme="9"/>
      </right>
      <top/>
      <bottom style="thin">
        <color theme="9"/>
      </bottom>
      <diagonal/>
    </border>
    <border>
      <left style="thin">
        <color theme="9"/>
      </left>
      <right/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3" borderId="1" applyNumberFormat="0" applyAlignment="0" applyProtection="0"/>
    <xf numFmtId="0" fontId="6" fillId="0" borderId="0"/>
  </cellStyleXfs>
  <cellXfs count="35">
    <xf numFmtId="0" fontId="0" fillId="0" borderId="0" xfId="0"/>
    <xf numFmtId="0" fontId="4" fillId="4" borderId="4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0" fillId="0" borderId="0" xfId="0" applyNumberFormat="1"/>
    <xf numFmtId="0" fontId="7" fillId="0" borderId="3" xfId="0" applyFont="1" applyBorder="1"/>
    <xf numFmtId="0" fontId="7" fillId="0" borderId="8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0" fillId="0" borderId="10" xfId="0" applyFont="1" applyFill="1" applyBorder="1"/>
    <xf numFmtId="0" fontId="0" fillId="0" borderId="10" xfId="0" applyFont="1" applyFill="1" applyBorder="1" applyAlignment="1">
      <alignment horizontal="center" vertical="center"/>
    </xf>
    <xf numFmtId="0" fontId="0" fillId="0" borderId="10" xfId="0" quotePrefix="1" applyFont="1" applyFill="1" applyBorder="1" applyAlignment="1">
      <alignment horizontal="center" vertical="center"/>
    </xf>
    <xf numFmtId="14" fontId="0" fillId="0" borderId="10" xfId="0" quotePrefix="1" applyNumberFormat="1" applyFill="1" applyBorder="1" applyAlignment="1">
      <alignment horizontal="center" vertical="center"/>
    </xf>
    <xf numFmtId="20" fontId="0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/>
    <xf numFmtId="20" fontId="0" fillId="0" borderId="10" xfId="0" applyNumberFormat="1" applyFill="1" applyBorder="1" applyAlignment="1">
      <alignment horizontal="center" vertical="center"/>
    </xf>
    <xf numFmtId="0" fontId="0" fillId="0" borderId="10" xfId="0" quotePrefix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0" fontId="7" fillId="5" borderId="9" xfId="0" applyFont="1" applyFill="1" applyBorder="1" applyAlignment="1"/>
    <xf numFmtId="14" fontId="8" fillId="0" borderId="10" xfId="0" quotePrefix="1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164" fontId="0" fillId="0" borderId="10" xfId="0" applyNumberFormat="1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9" fillId="4" borderId="11" xfId="2" applyFont="1" applyFill="1" applyBorder="1" applyAlignment="1">
      <alignment horizontal="left" vertical="center"/>
    </xf>
    <xf numFmtId="0" fontId="9" fillId="4" borderId="12" xfId="2" applyFont="1" applyFill="1" applyBorder="1" applyAlignment="1">
      <alignment horizontal="left" vertical="center"/>
    </xf>
    <xf numFmtId="0" fontId="9" fillId="4" borderId="13" xfId="2" applyFont="1" applyFill="1" applyBorder="1" applyAlignment="1">
      <alignment horizontal="left" vertical="center"/>
    </xf>
    <xf numFmtId="0" fontId="3" fillId="2" borderId="14" xfId="1" applyFont="1" applyBorder="1" applyAlignment="1">
      <alignment horizontal="center"/>
    </xf>
    <xf numFmtId="0" fontId="0" fillId="6" borderId="10" xfId="0" applyFont="1" applyFill="1" applyBorder="1"/>
    <xf numFmtId="0" fontId="0" fillId="6" borderId="10" xfId="0" applyFill="1" applyBorder="1" applyAlignment="1">
      <alignment horizontal="center" vertical="center"/>
    </xf>
    <xf numFmtId="0" fontId="0" fillId="6" borderId="10" xfId="0" quotePrefix="1" applyFill="1" applyBorder="1" applyAlignment="1">
      <alignment horizontal="center" vertical="center"/>
    </xf>
    <xf numFmtId="14" fontId="0" fillId="6" borderId="10" xfId="0" quotePrefix="1" applyNumberFormat="1" applyFill="1" applyBorder="1" applyAlignment="1">
      <alignment horizontal="center" vertical="center"/>
    </xf>
    <xf numFmtId="20" fontId="0" fillId="6" borderId="10" xfId="0" applyNumberFormat="1" applyFill="1" applyBorder="1" applyAlignment="1">
      <alignment horizontal="center" vertical="center"/>
    </xf>
  </cellXfs>
  <cellStyles count="4">
    <cellStyle name="Bom" xfId="1" builtinId="26"/>
    <cellStyle name="Célula de Verificação" xfId="2" builtinId="23"/>
    <cellStyle name="Normal" xfId="0" builtinId="0"/>
    <cellStyle name="Normal 2" xfId="3" xr:uid="{E849FB48-AB46-424B-A7B5-001F30D62D3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270744</xdr:colOff>
      <xdr:row>0</xdr:row>
      <xdr:rowOff>142877</xdr:rowOff>
    </xdr:from>
    <xdr:to>
      <xdr:col>10</xdr:col>
      <xdr:colOff>1337311</xdr:colOff>
      <xdr:row>0</xdr:row>
      <xdr:rowOff>701040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A50E0CB4-C418-4892-8EDF-C92B0B4A6B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73184" y="142877"/>
          <a:ext cx="1881907" cy="5581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354"/>
  <sheetViews>
    <sheetView tabSelected="1" workbookViewId="0">
      <selection activeCell="A302" sqref="A302"/>
    </sheetView>
  </sheetViews>
  <sheetFormatPr defaultColWidth="9.109375" defaultRowHeight="14.4" x14ac:dyDescent="0.3"/>
  <cols>
    <col min="1" max="1" width="58" style="5" bestFit="1" customWidth="1"/>
    <col min="2" max="2" width="39.33203125" style="5" bestFit="1" customWidth="1"/>
    <col min="3" max="3" width="9.44140625" style="5" bestFit="1" customWidth="1"/>
    <col min="4" max="4" width="8.109375" style="5" bestFit="1" customWidth="1"/>
    <col min="5" max="5" width="10.44140625" style="5" bestFit="1" customWidth="1"/>
    <col min="6" max="7" width="10.6640625" style="5" bestFit="1" customWidth="1"/>
    <col min="8" max="8" width="13.33203125" style="5" bestFit="1" customWidth="1"/>
    <col min="9" max="9" width="13.5546875" style="5" bestFit="1" customWidth="1"/>
    <col min="10" max="10" width="11.88671875" style="5" bestFit="1" customWidth="1"/>
    <col min="11" max="11" width="22" style="5" bestFit="1" customWidth="1"/>
    <col min="12" max="12" width="6.5546875" style="5" bestFit="1" customWidth="1"/>
    <col min="13" max="13" width="49.109375" style="5" bestFit="1" customWidth="1"/>
    <col min="14" max="16384" width="9.109375" style="5"/>
  </cols>
  <sheetData>
    <row r="1" spans="1:12" ht="63.6" customHeight="1" x14ac:dyDescent="0.3">
      <c r="A1" s="26" t="s">
        <v>6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8"/>
    </row>
    <row r="2" spans="1:12" x14ac:dyDescent="0.3">
      <c r="A2" s="29" t="s">
        <v>12</v>
      </c>
      <c r="B2" s="29" t="s">
        <v>2</v>
      </c>
      <c r="C2" s="29" t="s">
        <v>7</v>
      </c>
      <c r="D2" s="29" t="s">
        <v>8</v>
      </c>
      <c r="E2" s="29" t="s">
        <v>9</v>
      </c>
      <c r="F2" s="29" t="s">
        <v>14</v>
      </c>
      <c r="G2" s="29" t="s">
        <v>15</v>
      </c>
      <c r="H2" s="29" t="s">
        <v>10</v>
      </c>
      <c r="I2" s="29" t="s">
        <v>11</v>
      </c>
      <c r="J2" s="29" t="s">
        <v>0</v>
      </c>
      <c r="K2" s="29" t="s">
        <v>5</v>
      </c>
      <c r="L2" s="29" t="s">
        <v>1</v>
      </c>
    </row>
    <row r="3" spans="1:12" x14ac:dyDescent="0.3">
      <c r="A3" s="8" t="s">
        <v>36</v>
      </c>
      <c r="B3" s="9" t="s">
        <v>32</v>
      </c>
      <c r="C3" s="9">
        <v>192</v>
      </c>
      <c r="D3" s="9">
        <v>160</v>
      </c>
      <c r="E3" s="10" t="s">
        <v>30</v>
      </c>
      <c r="F3" s="11">
        <v>44515</v>
      </c>
      <c r="G3" s="11">
        <v>44521</v>
      </c>
      <c r="H3" s="12">
        <v>0.29166666666666669</v>
      </c>
      <c r="I3" s="12">
        <v>0.70833333333333337</v>
      </c>
      <c r="J3" s="9" t="s">
        <v>3</v>
      </c>
      <c r="K3" s="6" t="str">
        <f>IF(A3="","",VLOOKUP(C3,AUX!$C$2:$E$23,2,1))</f>
        <v>Jataí</v>
      </c>
      <c r="L3" s="6" t="str">
        <f>IF(A3="","",VLOOKUP(C3,AUX!$C$2:$E$23,3,1))</f>
        <v>GO</v>
      </c>
    </row>
    <row r="4" spans="1:12" x14ac:dyDescent="0.3">
      <c r="A4" s="8" t="s">
        <v>36</v>
      </c>
      <c r="B4" s="9" t="s">
        <v>32</v>
      </c>
      <c r="C4" s="9">
        <v>160</v>
      </c>
      <c r="D4" s="9">
        <v>129</v>
      </c>
      <c r="E4" s="10" t="s">
        <v>30</v>
      </c>
      <c r="F4" s="11">
        <v>44515</v>
      </c>
      <c r="G4" s="11">
        <v>44521</v>
      </c>
      <c r="H4" s="12">
        <v>0.29166666666666669</v>
      </c>
      <c r="I4" s="12">
        <v>0.70833333333333337</v>
      </c>
      <c r="J4" s="9" t="s">
        <v>3</v>
      </c>
      <c r="K4" s="7" t="str">
        <f>IF(A4="","",VLOOKUP(C4,AUX!$C$2:$E$23,2,1))</f>
        <v>Jataí</v>
      </c>
      <c r="L4" s="6" t="str">
        <f>IF(A4="","",VLOOKUP(C4,AUX!$C$2:$E$23,3,1))</f>
        <v>GO</v>
      </c>
    </row>
    <row r="5" spans="1:12" x14ac:dyDescent="0.3">
      <c r="A5" s="8" t="s">
        <v>36</v>
      </c>
      <c r="B5" s="9" t="s">
        <v>32</v>
      </c>
      <c r="C5" s="9">
        <v>129</v>
      </c>
      <c r="D5" s="9">
        <v>97</v>
      </c>
      <c r="E5" s="10" t="s">
        <v>30</v>
      </c>
      <c r="F5" s="11">
        <v>44515</v>
      </c>
      <c r="G5" s="11">
        <v>44521</v>
      </c>
      <c r="H5" s="12">
        <v>0.29166666666666669</v>
      </c>
      <c r="I5" s="12">
        <v>0.70833333333333337</v>
      </c>
      <c r="J5" s="9" t="s">
        <v>3</v>
      </c>
      <c r="K5" s="7" t="str">
        <f>IF(A5="","",VLOOKUP(C5,AUX!$C$2:$E$23,2,1))</f>
        <v>Aparecida do Rio Doce</v>
      </c>
      <c r="L5" s="6" t="str">
        <f>IF(A5="","",VLOOKUP(C5,AUX!$C$2:$E$23,3,1))</f>
        <v>GO</v>
      </c>
    </row>
    <row r="6" spans="1:12" x14ac:dyDescent="0.3">
      <c r="A6" s="8" t="s">
        <v>36</v>
      </c>
      <c r="B6" s="9" t="s">
        <v>32</v>
      </c>
      <c r="C6" s="9">
        <v>97</v>
      </c>
      <c r="D6" s="9">
        <v>65</v>
      </c>
      <c r="E6" s="10" t="s">
        <v>30</v>
      </c>
      <c r="F6" s="11">
        <v>44515</v>
      </c>
      <c r="G6" s="11">
        <v>44521</v>
      </c>
      <c r="H6" s="12">
        <v>0.29166666666666669</v>
      </c>
      <c r="I6" s="12">
        <v>0.70833333333333337</v>
      </c>
      <c r="J6" s="9" t="s">
        <v>3</v>
      </c>
      <c r="K6" s="7" t="str">
        <f>IF(A6="","",VLOOKUP(C6,AUX!$C$2:$E$23,2,1))</f>
        <v>Cachoeira Alta</v>
      </c>
      <c r="L6" s="6" t="str">
        <f>IF(A6="","",VLOOKUP(C6,AUX!$C$2:$E$23,3,1))</f>
        <v>GO</v>
      </c>
    </row>
    <row r="7" spans="1:12" x14ac:dyDescent="0.3">
      <c r="A7" s="8" t="s">
        <v>36</v>
      </c>
      <c r="B7" s="9" t="s">
        <v>32</v>
      </c>
      <c r="C7" s="9">
        <v>65</v>
      </c>
      <c r="D7" s="9">
        <v>33</v>
      </c>
      <c r="E7" s="10" t="s">
        <v>30</v>
      </c>
      <c r="F7" s="11">
        <v>44515</v>
      </c>
      <c r="G7" s="11">
        <v>44521</v>
      </c>
      <c r="H7" s="12">
        <v>0.29166666666666669</v>
      </c>
      <c r="I7" s="12">
        <v>0.70833333333333337</v>
      </c>
      <c r="J7" s="13" t="s">
        <v>3</v>
      </c>
      <c r="K7" s="7" t="str">
        <f>IF(A7="","",VLOOKUP(C7,AUX!$C$2:$E$23,2,1))</f>
        <v>Cachoeira Alta</v>
      </c>
      <c r="L7" s="6" t="str">
        <f>IF(A7="","",VLOOKUP(C7,AUX!$C$2:$E$23,3,1))</f>
        <v>GO</v>
      </c>
    </row>
    <row r="8" spans="1:12" x14ac:dyDescent="0.3">
      <c r="A8" s="14" t="s">
        <v>36</v>
      </c>
      <c r="B8" s="13" t="s">
        <v>32</v>
      </c>
      <c r="C8" s="13">
        <v>33</v>
      </c>
      <c r="D8" s="13">
        <v>0</v>
      </c>
      <c r="E8" s="10" t="s">
        <v>30</v>
      </c>
      <c r="F8" s="11">
        <v>44515</v>
      </c>
      <c r="G8" s="11">
        <v>44521</v>
      </c>
      <c r="H8" s="15">
        <v>0.29166666666666669</v>
      </c>
      <c r="I8" s="15">
        <v>0.70833333333333337</v>
      </c>
      <c r="J8" s="13" t="s">
        <v>3</v>
      </c>
      <c r="K8" s="7" t="str">
        <f>IF(A8="","",VLOOKUP(C8,AUX!$C$2:$E$23,2,1))</f>
        <v>Paranaiguara</v>
      </c>
      <c r="L8" s="6" t="str">
        <f>IF(A8="","",VLOOKUP(C8,AUX!$C$2:$E$23,3,1))</f>
        <v>GO</v>
      </c>
    </row>
    <row r="9" spans="1:12" x14ac:dyDescent="0.3">
      <c r="A9" s="14" t="s">
        <v>33</v>
      </c>
      <c r="B9" s="13" t="s">
        <v>32</v>
      </c>
      <c r="C9" s="13">
        <v>0</v>
      </c>
      <c r="D9" s="13">
        <v>90</v>
      </c>
      <c r="E9" s="10" t="s">
        <v>30</v>
      </c>
      <c r="F9" s="11">
        <v>44515</v>
      </c>
      <c r="G9" s="11">
        <v>44521</v>
      </c>
      <c r="H9" s="15">
        <v>0.29166666666666669</v>
      </c>
      <c r="I9" s="15">
        <v>0.70833333333333337</v>
      </c>
      <c r="J9" s="13" t="s">
        <v>3</v>
      </c>
      <c r="K9" s="7" t="str">
        <f>IF(A9="","",VLOOKUP(C9,AUX!$C$2:$E$23,2,1))</f>
        <v>São Simão</v>
      </c>
      <c r="L9" s="6" t="str">
        <f>IF(A9="","",VLOOKUP(C9,AUX!$C$2:$E$23,3,1))</f>
        <v>GO</v>
      </c>
    </row>
    <row r="10" spans="1:12" x14ac:dyDescent="0.3">
      <c r="A10" s="14" t="s">
        <v>33</v>
      </c>
      <c r="B10" s="13" t="s">
        <v>32</v>
      </c>
      <c r="C10" s="13">
        <v>90</v>
      </c>
      <c r="D10" s="13">
        <v>192</v>
      </c>
      <c r="E10" s="10" t="s">
        <v>30</v>
      </c>
      <c r="F10" s="11">
        <v>44515</v>
      </c>
      <c r="G10" s="11">
        <v>44521</v>
      </c>
      <c r="H10" s="15">
        <v>0.29166666666666669</v>
      </c>
      <c r="I10" s="15">
        <v>0.70833333333333337</v>
      </c>
      <c r="J10" s="13" t="s">
        <v>3</v>
      </c>
      <c r="K10" s="7" t="str">
        <f>IF(A10="","",VLOOKUP(C10,AUX!$C$2:$E$23,2,1))</f>
        <v>Cachoeira Alta</v>
      </c>
      <c r="L10" s="6" t="str">
        <f>IF(A10="","",VLOOKUP(C10,AUX!$C$2:$E$23,3,1))</f>
        <v>GO</v>
      </c>
    </row>
    <row r="11" spans="1:12" x14ac:dyDescent="0.3">
      <c r="A11" s="14" t="s">
        <v>34</v>
      </c>
      <c r="B11" s="13" t="s">
        <v>32</v>
      </c>
      <c r="C11" s="13">
        <v>0</v>
      </c>
      <c r="D11" s="13">
        <v>192</v>
      </c>
      <c r="E11" s="10" t="s">
        <v>30</v>
      </c>
      <c r="F11" s="11">
        <v>44515</v>
      </c>
      <c r="G11" s="11">
        <v>44521</v>
      </c>
      <c r="H11" s="15">
        <v>0.29166666666666669</v>
      </c>
      <c r="I11" s="15">
        <v>0.70833333333333337</v>
      </c>
      <c r="J11" s="13" t="s">
        <v>3</v>
      </c>
      <c r="K11" s="7" t="str">
        <f>IF(A11="","",VLOOKUP(C11,AUX!$C$2:$E$23,2,1))</f>
        <v>São Simão</v>
      </c>
      <c r="L11" s="6" t="str">
        <f>IF(A11="","",VLOOKUP(C11,AUX!$C$2:$E$23,3,1))</f>
        <v>GO</v>
      </c>
    </row>
    <row r="12" spans="1:12" x14ac:dyDescent="0.3">
      <c r="A12" s="14" t="s">
        <v>35</v>
      </c>
      <c r="B12" s="13" t="s">
        <v>32</v>
      </c>
      <c r="C12" s="13">
        <v>0</v>
      </c>
      <c r="D12" s="13">
        <v>64</v>
      </c>
      <c r="E12" s="10" t="s">
        <v>30</v>
      </c>
      <c r="F12" s="11">
        <v>44515</v>
      </c>
      <c r="G12" s="11">
        <v>44521</v>
      </c>
      <c r="H12" s="15">
        <v>0.29166666666666669</v>
      </c>
      <c r="I12" s="15">
        <v>0.70833333333333337</v>
      </c>
      <c r="J12" s="13" t="s">
        <v>3</v>
      </c>
      <c r="K12" s="7" t="str">
        <f>IF(A12="","",VLOOKUP(C12,AUX!$C$2:$E$23,2,1))</f>
        <v>São Simão</v>
      </c>
      <c r="L12" s="6" t="str">
        <f>IF(A12="","",VLOOKUP(C12,AUX!$C$2:$E$23,3,1))</f>
        <v>GO</v>
      </c>
    </row>
    <row r="13" spans="1:12" x14ac:dyDescent="0.3">
      <c r="A13" s="8" t="s">
        <v>35</v>
      </c>
      <c r="B13" s="13" t="s">
        <v>32</v>
      </c>
      <c r="C13" s="13">
        <v>64</v>
      </c>
      <c r="D13" s="13">
        <v>129</v>
      </c>
      <c r="E13" s="10" t="s">
        <v>30</v>
      </c>
      <c r="F13" s="11">
        <v>44515</v>
      </c>
      <c r="G13" s="11">
        <v>44521</v>
      </c>
      <c r="H13" s="15">
        <v>0.29166666666666669</v>
      </c>
      <c r="I13" s="15">
        <v>0.70833333333333337</v>
      </c>
      <c r="J13" s="13" t="s">
        <v>3</v>
      </c>
      <c r="K13" s="7" t="str">
        <f>IF(A13="","",VLOOKUP(C13,AUX!$C$2:$E$23,2,1))</f>
        <v>Cachoeira Alta</v>
      </c>
      <c r="L13" s="6" t="str">
        <f>IF(A13="","",VLOOKUP(C13,AUX!$C$2:$E$23,3,1))</f>
        <v>GO</v>
      </c>
    </row>
    <row r="14" spans="1:12" x14ac:dyDescent="0.3">
      <c r="A14" s="8" t="s">
        <v>35</v>
      </c>
      <c r="B14" s="13" t="s">
        <v>32</v>
      </c>
      <c r="C14" s="13">
        <v>129</v>
      </c>
      <c r="D14" s="13">
        <v>192</v>
      </c>
      <c r="E14" s="10" t="s">
        <v>30</v>
      </c>
      <c r="F14" s="11">
        <v>44515</v>
      </c>
      <c r="G14" s="11">
        <v>44521</v>
      </c>
      <c r="H14" s="15">
        <v>0.29166666666666669</v>
      </c>
      <c r="I14" s="15">
        <v>0.70833333333333337</v>
      </c>
      <c r="J14" s="13" t="s">
        <v>3</v>
      </c>
      <c r="K14" s="7" t="str">
        <f>IF(A14="","",VLOOKUP(C14,AUX!$C$2:$E$23,2,1))</f>
        <v>Aparecida do Rio Doce</v>
      </c>
      <c r="L14" s="6" t="str">
        <f>IF(A14="","",VLOOKUP(C14,AUX!$C$2:$E$23,3,1))</f>
        <v>GO</v>
      </c>
    </row>
    <row r="15" spans="1:12" x14ac:dyDescent="0.3">
      <c r="A15" s="14" t="s">
        <v>31</v>
      </c>
      <c r="B15" s="13" t="s">
        <v>32</v>
      </c>
      <c r="C15" s="13">
        <v>640</v>
      </c>
      <c r="D15" s="13">
        <v>666</v>
      </c>
      <c r="E15" s="16" t="s">
        <v>4</v>
      </c>
      <c r="F15" s="11">
        <v>44515</v>
      </c>
      <c r="G15" s="11">
        <v>44521</v>
      </c>
      <c r="H15" s="15">
        <v>0.29166666666666669</v>
      </c>
      <c r="I15" s="15">
        <v>0.70833333333333337</v>
      </c>
      <c r="J15" s="13" t="s">
        <v>3</v>
      </c>
      <c r="K15" s="7" t="str">
        <f>IF(A15="","",VLOOKUP(C15,AUX!$C$2:$E$23,2,1))</f>
        <v>Uberlândia</v>
      </c>
      <c r="L15" s="6" t="str">
        <f>IF(A15="","",VLOOKUP(C15,AUX!$C$2:$E$23,3,1))</f>
        <v>MG</v>
      </c>
    </row>
    <row r="16" spans="1:12" x14ac:dyDescent="0.3">
      <c r="A16" s="14" t="s">
        <v>31</v>
      </c>
      <c r="B16" s="13" t="s">
        <v>32</v>
      </c>
      <c r="C16" s="13">
        <v>670</v>
      </c>
      <c r="D16" s="13">
        <v>707</v>
      </c>
      <c r="E16" s="16" t="s">
        <v>4</v>
      </c>
      <c r="F16" s="11">
        <v>44515</v>
      </c>
      <c r="G16" s="11">
        <v>44521</v>
      </c>
      <c r="H16" s="15">
        <v>0.29166666666666669</v>
      </c>
      <c r="I16" s="15">
        <v>0.70833333333333337</v>
      </c>
      <c r="J16" s="13" t="s">
        <v>3</v>
      </c>
      <c r="K16" s="7" t="str">
        <f>IF(A16="","",VLOOKUP(C16,AUX!$C$2:$E$23,2,1))</f>
        <v>Monte Alegre de Minas</v>
      </c>
      <c r="L16" s="6" t="str">
        <f>IF(A16="","",VLOOKUP(C16,AUX!$C$2:$E$23,3,1))</f>
        <v>MG</v>
      </c>
    </row>
    <row r="17" spans="1:13" x14ac:dyDescent="0.3">
      <c r="A17" s="14" t="s">
        <v>31</v>
      </c>
      <c r="B17" s="13" t="s">
        <v>32</v>
      </c>
      <c r="C17" s="13">
        <v>720</v>
      </c>
      <c r="D17" s="13">
        <v>739</v>
      </c>
      <c r="E17" s="16" t="s">
        <v>4</v>
      </c>
      <c r="F17" s="11">
        <v>44515</v>
      </c>
      <c r="G17" s="11">
        <v>44521</v>
      </c>
      <c r="H17" s="15">
        <v>0.29166666666666669</v>
      </c>
      <c r="I17" s="15">
        <v>0.70833333333333337</v>
      </c>
      <c r="J17" s="13" t="s">
        <v>3</v>
      </c>
      <c r="K17" s="7" t="str">
        <f>IF(A17="","",VLOOKUP(C17,AUX!$C$2:$E$23,2,1))</f>
        <v>Monte Alegre de Minas</v>
      </c>
      <c r="L17" s="6" t="str">
        <f>IF(A17="","",VLOOKUP(C17,AUX!$C$2:$E$23,3,1))</f>
        <v>MG</v>
      </c>
    </row>
    <row r="18" spans="1:13" ht="15" customHeight="1" x14ac:dyDescent="0.3">
      <c r="A18" s="14" t="s">
        <v>31</v>
      </c>
      <c r="B18" s="13" t="s">
        <v>32</v>
      </c>
      <c r="C18" s="13">
        <v>753</v>
      </c>
      <c r="D18" s="13">
        <v>771</v>
      </c>
      <c r="E18" s="16" t="s">
        <v>4</v>
      </c>
      <c r="F18" s="11">
        <v>44515</v>
      </c>
      <c r="G18" s="11">
        <v>44521</v>
      </c>
      <c r="H18" s="15">
        <v>0.29166666666666669</v>
      </c>
      <c r="I18" s="15">
        <v>0.70833333333333337</v>
      </c>
      <c r="J18" s="13" t="s">
        <v>3</v>
      </c>
      <c r="K18" s="7" t="str">
        <f>IF(A18="","",VLOOKUP(C18,AUX!$C$2:$E$23,2,1))</f>
        <v>Ituiutaba</v>
      </c>
      <c r="L18" s="6" t="str">
        <f>IF(A18="","",VLOOKUP(C18,AUX!$C$2:$E$23,3,1))</f>
        <v>MG</v>
      </c>
    </row>
    <row r="19" spans="1:13" x14ac:dyDescent="0.3">
      <c r="A19" s="14" t="s">
        <v>31</v>
      </c>
      <c r="B19" s="13" t="s">
        <v>32</v>
      </c>
      <c r="C19" s="13">
        <v>780</v>
      </c>
      <c r="D19" s="13">
        <v>803</v>
      </c>
      <c r="E19" s="16" t="s">
        <v>64</v>
      </c>
      <c r="F19" s="11">
        <v>44515</v>
      </c>
      <c r="G19" s="11">
        <v>44521</v>
      </c>
      <c r="H19" s="15">
        <v>0.29166666666666669</v>
      </c>
      <c r="I19" s="15">
        <v>0.70833333333333337</v>
      </c>
      <c r="J19" s="13" t="s">
        <v>3</v>
      </c>
      <c r="K19" s="7" t="str">
        <f>IF(A19="","",VLOOKUP(C19,AUX!$C$2:$E$23,2,1))</f>
        <v>Ituiutaba</v>
      </c>
      <c r="L19" s="6" t="str">
        <f>IF(A19="","",VLOOKUP(C19,AUX!$C$2:$E$23,3,1))</f>
        <v>MG</v>
      </c>
    </row>
    <row r="20" spans="1:13" x14ac:dyDescent="0.3">
      <c r="A20" s="14" t="s">
        <v>31</v>
      </c>
      <c r="B20" s="13" t="s">
        <v>32</v>
      </c>
      <c r="C20" s="13">
        <v>815</v>
      </c>
      <c r="D20" s="13">
        <v>836</v>
      </c>
      <c r="E20" s="16" t="s">
        <v>65</v>
      </c>
      <c r="F20" s="11">
        <v>44515</v>
      </c>
      <c r="G20" s="11">
        <v>44521</v>
      </c>
      <c r="H20" s="15">
        <v>0.29166666666666669</v>
      </c>
      <c r="I20" s="15">
        <v>0.70833333333333337</v>
      </c>
      <c r="J20" s="13" t="s">
        <v>3</v>
      </c>
      <c r="K20" s="7" t="str">
        <f>IF(A20="","",VLOOKUP(C20,AUX!$C$2:$E$23,2,1))</f>
        <v>Santa Vitória</v>
      </c>
      <c r="L20" s="6" t="str">
        <f>IF(A20="","",VLOOKUP(C20,AUX!$C$2:$E$23,3,1))</f>
        <v>MG</v>
      </c>
    </row>
    <row r="21" spans="1:13" x14ac:dyDescent="0.3">
      <c r="A21" s="8" t="s">
        <v>31</v>
      </c>
      <c r="B21" s="13" t="s">
        <v>32</v>
      </c>
      <c r="C21" s="13">
        <v>850</v>
      </c>
      <c r="D21" s="13">
        <v>870</v>
      </c>
      <c r="E21" s="16" t="s">
        <v>4</v>
      </c>
      <c r="F21" s="11">
        <v>44515</v>
      </c>
      <c r="G21" s="11">
        <v>44521</v>
      </c>
      <c r="H21" s="15">
        <v>0.29166666666666669</v>
      </c>
      <c r="I21" s="15">
        <v>0.70833333333333337</v>
      </c>
      <c r="J21" s="13" t="s">
        <v>3</v>
      </c>
      <c r="K21" s="7" t="str">
        <f>IF(A21="","",VLOOKUP(C21,AUX!$C$2:$E$23,2,1))</f>
        <v>Santa Vitória</v>
      </c>
      <c r="L21" s="6" t="str">
        <f>IF(A21="","",VLOOKUP(C21,AUX!$C$2:$E$23,3,1))</f>
        <v>MG</v>
      </c>
    </row>
    <row r="22" spans="1:13" x14ac:dyDescent="0.3">
      <c r="A22" s="8" t="s">
        <v>35</v>
      </c>
      <c r="B22" s="13" t="s">
        <v>32</v>
      </c>
      <c r="C22" s="13">
        <v>626</v>
      </c>
      <c r="D22" s="13">
        <v>676</v>
      </c>
      <c r="E22" s="16" t="s">
        <v>4</v>
      </c>
      <c r="F22" s="11">
        <v>44515</v>
      </c>
      <c r="G22" s="11">
        <v>44521</v>
      </c>
      <c r="H22" s="15">
        <v>0.29166666666666669</v>
      </c>
      <c r="I22" s="15">
        <v>0.70833333333333337</v>
      </c>
      <c r="J22" s="13" t="s">
        <v>3</v>
      </c>
      <c r="K22" s="7" t="str">
        <f>IF(A22="","",VLOOKUP(C22,AUX!$C$2:$E$23,2,1))</f>
        <v>Uberlândia</v>
      </c>
      <c r="L22" s="6" t="str">
        <f>IF(A22="","",VLOOKUP(C22,AUX!$C$2:$E$23,3,1))</f>
        <v>MG</v>
      </c>
    </row>
    <row r="23" spans="1:13" x14ac:dyDescent="0.3">
      <c r="A23" s="8" t="s">
        <v>35</v>
      </c>
      <c r="B23" s="13" t="s">
        <v>32</v>
      </c>
      <c r="C23" s="13">
        <v>676</v>
      </c>
      <c r="D23" s="13">
        <v>726</v>
      </c>
      <c r="E23" s="16" t="s">
        <v>4</v>
      </c>
      <c r="F23" s="11">
        <v>44515</v>
      </c>
      <c r="G23" s="11">
        <v>44521</v>
      </c>
      <c r="H23" s="15">
        <v>0.29166666666666669</v>
      </c>
      <c r="I23" s="15">
        <v>0.70833333333333337</v>
      </c>
      <c r="J23" s="13" t="s">
        <v>3</v>
      </c>
      <c r="K23" s="7" t="str">
        <f>IF(A23="","",VLOOKUP(C23,AUX!$C$2:$E$23,2,1))</f>
        <v>Monte Alegre de Minas</v>
      </c>
      <c r="L23" s="6" t="str">
        <f>IF(A23="","",VLOOKUP(C23,AUX!$C$2:$E$23,3,1))</f>
        <v>MG</v>
      </c>
    </row>
    <row r="24" spans="1:13" x14ac:dyDescent="0.3">
      <c r="A24" s="8" t="s">
        <v>35</v>
      </c>
      <c r="B24" s="13" t="s">
        <v>32</v>
      </c>
      <c r="C24" s="13">
        <v>800</v>
      </c>
      <c r="D24" s="13">
        <v>870</v>
      </c>
      <c r="E24" s="16" t="s">
        <v>4</v>
      </c>
      <c r="F24" s="11">
        <v>44515</v>
      </c>
      <c r="G24" s="11">
        <v>44521</v>
      </c>
      <c r="H24" s="15">
        <v>0.29166666666666669</v>
      </c>
      <c r="I24" s="15">
        <v>0.70833333333333337</v>
      </c>
      <c r="J24" s="13" t="s">
        <v>3</v>
      </c>
      <c r="K24" s="7" t="str">
        <f>IF(A24="","",VLOOKUP(C24,AUX!$C$2:$E$23,2,1))</f>
        <v>Gurinhatã</v>
      </c>
      <c r="L24" s="6" t="str">
        <f>IF(A24="","",VLOOKUP(C24,AUX!$C$2:$E$23,3,1))</f>
        <v>MG</v>
      </c>
    </row>
    <row r="25" spans="1:13" x14ac:dyDescent="0.3">
      <c r="A25" s="8" t="s">
        <v>34</v>
      </c>
      <c r="B25" s="13" t="s">
        <v>32</v>
      </c>
      <c r="C25" s="13">
        <v>626</v>
      </c>
      <c r="D25" s="13">
        <v>870</v>
      </c>
      <c r="E25" s="16" t="s">
        <v>4</v>
      </c>
      <c r="F25" s="11">
        <v>44515</v>
      </c>
      <c r="G25" s="11">
        <v>44521</v>
      </c>
      <c r="H25" s="15">
        <v>0.29166666666666669</v>
      </c>
      <c r="I25" s="15">
        <v>0.70833333333333337</v>
      </c>
      <c r="J25" s="13" t="s">
        <v>3</v>
      </c>
      <c r="K25" s="7" t="str">
        <f>IF(A25="","",VLOOKUP(C25,AUX!$C$2:$E$23,2,1))</f>
        <v>Uberlândia</v>
      </c>
      <c r="L25" s="6" t="str">
        <f>IF(A25="","",VLOOKUP(C25,AUX!$C$2:$E$23,3,1))</f>
        <v>MG</v>
      </c>
    </row>
    <row r="26" spans="1:13" x14ac:dyDescent="0.3">
      <c r="A26" s="8" t="s">
        <v>36</v>
      </c>
      <c r="B26" s="13" t="s">
        <v>32</v>
      </c>
      <c r="C26" s="13">
        <v>662</v>
      </c>
      <c r="D26" s="13">
        <v>752</v>
      </c>
      <c r="E26" s="16" t="s">
        <v>4</v>
      </c>
      <c r="F26" s="11">
        <v>44507</v>
      </c>
      <c r="G26" s="11">
        <v>44567</v>
      </c>
      <c r="H26" s="15">
        <v>0.29166666666666669</v>
      </c>
      <c r="I26" s="15">
        <v>0.79166666666666663</v>
      </c>
      <c r="J26" s="13" t="s">
        <v>3</v>
      </c>
      <c r="K26" s="7" t="str">
        <f>IF(A26="","",VLOOKUP(C26,AUX!$C$2:$E$23,2,1))</f>
        <v>Monte Alegre de Minas</v>
      </c>
      <c r="L26" s="6" t="str">
        <f>IF(A26="","",VLOOKUP(C26,AUX!$C$2:$E$23,3,1))</f>
        <v>MG</v>
      </c>
      <c r="M26" s="18" t="s">
        <v>37</v>
      </c>
    </row>
    <row r="27" spans="1:13" x14ac:dyDescent="0.3">
      <c r="A27" s="20" t="s">
        <v>63</v>
      </c>
      <c r="B27" s="9" t="s">
        <v>58</v>
      </c>
      <c r="C27" s="21">
        <v>710.87</v>
      </c>
      <c r="D27" s="21">
        <v>710.87</v>
      </c>
      <c r="E27" s="10" t="s">
        <v>4</v>
      </c>
      <c r="F27" s="19">
        <v>44515</v>
      </c>
      <c r="G27" s="19">
        <v>44521</v>
      </c>
      <c r="H27" s="12">
        <v>0.29166666666666669</v>
      </c>
      <c r="I27" s="12">
        <v>0.75</v>
      </c>
      <c r="J27" s="9" t="s">
        <v>71</v>
      </c>
      <c r="K27" s="7" t="str">
        <f>IF(A27="","",VLOOKUP(C27,AUX!$C$2:$E$23,2,1))</f>
        <v>Monte Alegre de Minas</v>
      </c>
      <c r="L27" s="6" t="str">
        <f>IF(A27="","",VLOOKUP(C27,AUX!$C$2:$E$23,3,1))</f>
        <v>MG</v>
      </c>
    </row>
    <row r="28" spans="1:13" x14ac:dyDescent="0.3">
      <c r="A28" s="20" t="s">
        <v>63</v>
      </c>
      <c r="B28" s="9" t="s">
        <v>58</v>
      </c>
      <c r="C28" s="21">
        <v>16</v>
      </c>
      <c r="D28" s="21">
        <v>16</v>
      </c>
      <c r="E28" s="10" t="s">
        <v>30</v>
      </c>
      <c r="F28" s="19">
        <v>44515</v>
      </c>
      <c r="G28" s="19">
        <v>44521</v>
      </c>
      <c r="H28" s="12">
        <v>0.29166666666666669</v>
      </c>
      <c r="I28" s="12">
        <v>0.75</v>
      </c>
      <c r="J28" s="9" t="s">
        <v>70</v>
      </c>
      <c r="K28" s="7" t="str">
        <f>IF(A28="","",VLOOKUP(C28,AUX!$C$2:$E$23,2,1))</f>
        <v>São Simão</v>
      </c>
      <c r="L28" s="6" t="str">
        <f>IF(A28="","",VLOOKUP(C28,AUX!$C$2:$E$23,3,1))</f>
        <v>GO</v>
      </c>
    </row>
    <row r="29" spans="1:13" x14ac:dyDescent="0.3">
      <c r="A29" s="20" t="s">
        <v>63</v>
      </c>
      <c r="B29" s="9" t="s">
        <v>58</v>
      </c>
      <c r="C29" s="21">
        <v>57.2</v>
      </c>
      <c r="D29" s="21">
        <v>57.2</v>
      </c>
      <c r="E29" s="10" t="s">
        <v>30</v>
      </c>
      <c r="F29" s="19">
        <v>44515</v>
      </c>
      <c r="G29" s="19">
        <v>44521</v>
      </c>
      <c r="H29" s="12">
        <v>0.29166666666666669</v>
      </c>
      <c r="I29" s="12">
        <v>0.75</v>
      </c>
      <c r="J29" s="9" t="s">
        <v>70</v>
      </c>
      <c r="K29" s="7" t="str">
        <f>IF(A29="","",VLOOKUP(C29,AUX!$C$2:$E$23,2,1))</f>
        <v>Cachoeira Alta</v>
      </c>
      <c r="L29" s="6" t="str">
        <f>IF(A29="","",VLOOKUP(C29,AUX!$C$2:$E$23,3,1))</f>
        <v>GO</v>
      </c>
    </row>
    <row r="30" spans="1:13" x14ac:dyDescent="0.3">
      <c r="A30" s="20" t="s">
        <v>63</v>
      </c>
      <c r="B30" s="9" t="s">
        <v>58</v>
      </c>
      <c r="C30" s="21">
        <v>1</v>
      </c>
      <c r="D30" s="21">
        <v>1</v>
      </c>
      <c r="E30" s="10" t="s">
        <v>30</v>
      </c>
      <c r="F30" s="19">
        <v>44515</v>
      </c>
      <c r="G30" s="19">
        <v>44521</v>
      </c>
      <c r="H30" s="12">
        <v>0.29166666666666669</v>
      </c>
      <c r="I30" s="12">
        <v>0.75</v>
      </c>
      <c r="J30" s="9" t="s">
        <v>72</v>
      </c>
      <c r="K30" s="7" t="str">
        <f>IF(A30="","",VLOOKUP(C30,AUX!$C$2:$E$23,2,1))</f>
        <v>São Simão</v>
      </c>
      <c r="L30" s="6" t="str">
        <f>IF(A30="","",VLOOKUP(C30,AUX!$C$2:$E$23,3,1))</f>
        <v>GO</v>
      </c>
    </row>
    <row r="31" spans="1:13" x14ac:dyDescent="0.3">
      <c r="A31" s="20" t="s">
        <v>63</v>
      </c>
      <c r="B31" s="9" t="s">
        <v>58</v>
      </c>
      <c r="C31" s="21">
        <v>1</v>
      </c>
      <c r="D31" s="21">
        <v>1</v>
      </c>
      <c r="E31" s="10" t="s">
        <v>30</v>
      </c>
      <c r="F31" s="19">
        <v>44515</v>
      </c>
      <c r="G31" s="19">
        <v>44521</v>
      </c>
      <c r="H31" s="12">
        <v>0.29166666666666669</v>
      </c>
      <c r="I31" s="12">
        <v>0.75</v>
      </c>
      <c r="J31" s="9" t="s">
        <v>72</v>
      </c>
      <c r="K31" s="7" t="str">
        <f>IF(A31="","",VLOOKUP(C31,AUX!$C$2:$E$23,2,1))</f>
        <v>São Simão</v>
      </c>
      <c r="L31" s="6" t="str">
        <f>IF(A31="","",VLOOKUP(C31,AUX!$C$2:$E$23,3,1))</f>
        <v>GO</v>
      </c>
    </row>
    <row r="32" spans="1:13" x14ac:dyDescent="0.3">
      <c r="A32" s="20" t="s">
        <v>63</v>
      </c>
      <c r="B32" s="9" t="s">
        <v>58</v>
      </c>
      <c r="C32" s="21">
        <v>1</v>
      </c>
      <c r="D32" s="21">
        <v>1</v>
      </c>
      <c r="E32" s="10" t="s">
        <v>30</v>
      </c>
      <c r="F32" s="19">
        <v>44515</v>
      </c>
      <c r="G32" s="19">
        <v>44521</v>
      </c>
      <c r="H32" s="12">
        <v>0.29166666666666669</v>
      </c>
      <c r="I32" s="12">
        <v>0.75</v>
      </c>
      <c r="J32" s="9" t="s">
        <v>72</v>
      </c>
      <c r="K32" s="7" t="str">
        <f>IF(A32="","",VLOOKUP(C32,AUX!$C$2:$E$23,2,1))</f>
        <v>São Simão</v>
      </c>
      <c r="L32" s="6" t="str">
        <f>IF(A32="","",VLOOKUP(C32,AUX!$C$2:$E$23,3,1))</f>
        <v>GO</v>
      </c>
    </row>
    <row r="33" spans="1:12" x14ac:dyDescent="0.3">
      <c r="A33" s="20" t="s">
        <v>63</v>
      </c>
      <c r="B33" s="9" t="s">
        <v>58</v>
      </c>
      <c r="C33" s="21">
        <v>1</v>
      </c>
      <c r="D33" s="21">
        <v>1</v>
      </c>
      <c r="E33" s="10" t="s">
        <v>30</v>
      </c>
      <c r="F33" s="19">
        <v>44515</v>
      </c>
      <c r="G33" s="19">
        <v>44521</v>
      </c>
      <c r="H33" s="12">
        <v>0.29166666666666669</v>
      </c>
      <c r="I33" s="12">
        <v>0.75</v>
      </c>
      <c r="J33" s="9" t="s">
        <v>72</v>
      </c>
      <c r="K33" s="7" t="str">
        <f>IF(A33="","",VLOOKUP(C33,AUX!$C$2:$E$23,2,1))</f>
        <v>São Simão</v>
      </c>
      <c r="L33" s="6" t="str">
        <f>IF(A33="","",VLOOKUP(C33,AUX!$C$2:$E$23,3,1))</f>
        <v>GO</v>
      </c>
    </row>
    <row r="34" spans="1:12" x14ac:dyDescent="0.3">
      <c r="A34" s="20" t="s">
        <v>63</v>
      </c>
      <c r="B34" s="9" t="s">
        <v>58</v>
      </c>
      <c r="C34" s="21">
        <v>1</v>
      </c>
      <c r="D34" s="21">
        <v>1</v>
      </c>
      <c r="E34" s="10" t="s">
        <v>30</v>
      </c>
      <c r="F34" s="19">
        <v>44515</v>
      </c>
      <c r="G34" s="19">
        <v>44521</v>
      </c>
      <c r="H34" s="12">
        <v>0.29166666666666669</v>
      </c>
      <c r="I34" s="12">
        <v>0.75</v>
      </c>
      <c r="J34" s="9" t="s">
        <v>72</v>
      </c>
      <c r="K34" s="7" t="str">
        <f>IF(A34="","",VLOOKUP(C34,AUX!$C$2:$E$23,2,1))</f>
        <v>São Simão</v>
      </c>
      <c r="L34" s="6" t="str">
        <f>IF(A34="","",VLOOKUP(C34,AUX!$C$2:$E$23,3,1))</f>
        <v>GO</v>
      </c>
    </row>
    <row r="35" spans="1:12" x14ac:dyDescent="0.3">
      <c r="A35" s="20" t="s">
        <v>63</v>
      </c>
      <c r="B35" s="9" t="s">
        <v>58</v>
      </c>
      <c r="C35" s="21">
        <v>1</v>
      </c>
      <c r="D35" s="21">
        <v>1</v>
      </c>
      <c r="E35" s="10" t="s">
        <v>30</v>
      </c>
      <c r="F35" s="19">
        <v>44515</v>
      </c>
      <c r="G35" s="19">
        <v>44521</v>
      </c>
      <c r="H35" s="12">
        <v>0.29166666666666669</v>
      </c>
      <c r="I35" s="12">
        <v>0.75</v>
      </c>
      <c r="J35" s="9" t="s">
        <v>72</v>
      </c>
      <c r="K35" s="7" t="str">
        <f>IF(A35="","",VLOOKUP(C35,AUX!$C$2:$E$23,2,1))</f>
        <v>São Simão</v>
      </c>
      <c r="L35" s="6" t="str">
        <f>IF(A35="","",VLOOKUP(C35,AUX!$C$2:$E$23,3,1))</f>
        <v>GO</v>
      </c>
    </row>
    <row r="36" spans="1:12" x14ac:dyDescent="0.3">
      <c r="A36" s="20" t="s">
        <v>63</v>
      </c>
      <c r="B36" s="9" t="s">
        <v>58</v>
      </c>
      <c r="C36" s="21">
        <v>1</v>
      </c>
      <c r="D36" s="21">
        <v>1</v>
      </c>
      <c r="E36" s="10" t="s">
        <v>30</v>
      </c>
      <c r="F36" s="19">
        <v>44515</v>
      </c>
      <c r="G36" s="19">
        <v>44521</v>
      </c>
      <c r="H36" s="12">
        <v>0.29166666666666669</v>
      </c>
      <c r="I36" s="12">
        <v>0.75</v>
      </c>
      <c r="J36" s="9" t="s">
        <v>72</v>
      </c>
      <c r="K36" s="7" t="str">
        <f>IF(A36="","",VLOOKUP(C36,AUX!$C$2:$E$23,2,1))</f>
        <v>São Simão</v>
      </c>
      <c r="L36" s="6" t="str">
        <f>IF(A36="","",VLOOKUP(C36,AUX!$C$2:$E$23,3,1))</f>
        <v>GO</v>
      </c>
    </row>
    <row r="37" spans="1:12" x14ac:dyDescent="0.3">
      <c r="A37" s="20" t="s">
        <v>63</v>
      </c>
      <c r="B37" s="9" t="s">
        <v>58</v>
      </c>
      <c r="C37" s="21">
        <v>1</v>
      </c>
      <c r="D37" s="21">
        <v>1</v>
      </c>
      <c r="E37" s="10" t="s">
        <v>30</v>
      </c>
      <c r="F37" s="19">
        <v>44515</v>
      </c>
      <c r="G37" s="19">
        <v>44521</v>
      </c>
      <c r="H37" s="12">
        <v>0.29166666666666669</v>
      </c>
      <c r="I37" s="12">
        <v>0.75</v>
      </c>
      <c r="J37" s="9" t="s">
        <v>72</v>
      </c>
      <c r="K37" s="7" t="str">
        <f>IF(A37="","",VLOOKUP(C37,AUX!$C$2:$E$23,2,1))</f>
        <v>São Simão</v>
      </c>
      <c r="L37" s="6" t="str">
        <f>IF(A37="","",VLOOKUP(C37,AUX!$C$2:$E$23,3,1))</f>
        <v>GO</v>
      </c>
    </row>
    <row r="38" spans="1:12" x14ac:dyDescent="0.3">
      <c r="A38" s="20" t="s">
        <v>63</v>
      </c>
      <c r="B38" s="9" t="s">
        <v>58</v>
      </c>
      <c r="C38" s="21">
        <v>2</v>
      </c>
      <c r="D38" s="21">
        <v>2</v>
      </c>
      <c r="E38" s="10" t="s">
        <v>30</v>
      </c>
      <c r="F38" s="19">
        <v>44515</v>
      </c>
      <c r="G38" s="19">
        <v>44521</v>
      </c>
      <c r="H38" s="12">
        <v>0.29166666666666669</v>
      </c>
      <c r="I38" s="12">
        <v>0.75</v>
      </c>
      <c r="J38" s="9" t="s">
        <v>72</v>
      </c>
      <c r="K38" s="7" t="str">
        <f>IF(A38="","",VLOOKUP(C38,AUX!$C$2:$E$23,2,1))</f>
        <v>São Simão</v>
      </c>
      <c r="L38" s="6" t="str">
        <f>IF(A38="","",VLOOKUP(C38,AUX!$C$2:$E$23,3,1))</f>
        <v>GO</v>
      </c>
    </row>
    <row r="39" spans="1:12" x14ac:dyDescent="0.3">
      <c r="A39" s="20" t="s">
        <v>63</v>
      </c>
      <c r="B39" s="9" t="s">
        <v>58</v>
      </c>
      <c r="C39" s="21">
        <v>2</v>
      </c>
      <c r="D39" s="21">
        <v>2</v>
      </c>
      <c r="E39" s="10" t="s">
        <v>30</v>
      </c>
      <c r="F39" s="19">
        <v>44515</v>
      </c>
      <c r="G39" s="19">
        <v>44521</v>
      </c>
      <c r="H39" s="12">
        <v>0.29166666666666669</v>
      </c>
      <c r="I39" s="12">
        <v>0.75</v>
      </c>
      <c r="J39" s="9" t="s">
        <v>72</v>
      </c>
      <c r="K39" s="7" t="str">
        <f>IF(A39="","",VLOOKUP(C39,AUX!$C$2:$E$23,2,1))</f>
        <v>São Simão</v>
      </c>
      <c r="L39" s="6" t="str">
        <f>IF(A39="","",VLOOKUP(C39,AUX!$C$2:$E$23,3,1))</f>
        <v>GO</v>
      </c>
    </row>
    <row r="40" spans="1:12" x14ac:dyDescent="0.3">
      <c r="A40" s="20" t="s">
        <v>63</v>
      </c>
      <c r="B40" s="9" t="s">
        <v>58</v>
      </c>
      <c r="C40" s="21">
        <v>2</v>
      </c>
      <c r="D40" s="21">
        <v>2</v>
      </c>
      <c r="E40" s="10" t="s">
        <v>30</v>
      </c>
      <c r="F40" s="19">
        <v>44515</v>
      </c>
      <c r="G40" s="19">
        <v>44521</v>
      </c>
      <c r="H40" s="12">
        <v>0.29166666666666669</v>
      </c>
      <c r="I40" s="12">
        <v>0.75</v>
      </c>
      <c r="J40" s="9" t="s">
        <v>72</v>
      </c>
      <c r="K40" s="7" t="str">
        <f>IF(A40="","",VLOOKUP(C40,AUX!$C$2:$E$23,2,1))</f>
        <v>São Simão</v>
      </c>
      <c r="L40" s="6" t="str">
        <f>IF(A40="","",VLOOKUP(C40,AUX!$C$2:$E$23,3,1))</f>
        <v>GO</v>
      </c>
    </row>
    <row r="41" spans="1:12" x14ac:dyDescent="0.3">
      <c r="A41" s="20" t="s">
        <v>63</v>
      </c>
      <c r="B41" s="9" t="s">
        <v>58</v>
      </c>
      <c r="C41" s="21">
        <v>5.5</v>
      </c>
      <c r="D41" s="21">
        <v>5.5</v>
      </c>
      <c r="E41" s="10" t="s">
        <v>30</v>
      </c>
      <c r="F41" s="19">
        <v>44515</v>
      </c>
      <c r="G41" s="19">
        <v>44521</v>
      </c>
      <c r="H41" s="12">
        <v>0.29166666666666669</v>
      </c>
      <c r="I41" s="12">
        <v>0.75</v>
      </c>
      <c r="J41" s="9" t="s">
        <v>72</v>
      </c>
      <c r="K41" s="7" t="str">
        <f>IF(A41="","",VLOOKUP(C41,AUX!$C$2:$E$23,2,1))</f>
        <v>São Simão</v>
      </c>
      <c r="L41" s="6" t="str">
        <f>IF(A41="","",VLOOKUP(C41,AUX!$C$2:$E$23,3,1))</f>
        <v>GO</v>
      </c>
    </row>
    <row r="42" spans="1:12" x14ac:dyDescent="0.3">
      <c r="A42" s="20" t="s">
        <v>63</v>
      </c>
      <c r="B42" s="9" t="s">
        <v>58</v>
      </c>
      <c r="C42" s="21">
        <v>21.6</v>
      </c>
      <c r="D42" s="21">
        <v>21.6</v>
      </c>
      <c r="E42" s="10" t="s">
        <v>30</v>
      </c>
      <c r="F42" s="19">
        <v>44515</v>
      </c>
      <c r="G42" s="19">
        <v>44521</v>
      </c>
      <c r="H42" s="12">
        <v>0.29166666666666669</v>
      </c>
      <c r="I42" s="12">
        <v>0.75</v>
      </c>
      <c r="J42" s="9" t="s">
        <v>72</v>
      </c>
      <c r="K42" s="7" t="str">
        <f>IF(A42="","",VLOOKUP(C42,AUX!$C$2:$E$23,2,1))</f>
        <v>São Simão</v>
      </c>
      <c r="L42" s="6" t="str">
        <f>IF(A42="","",VLOOKUP(C42,AUX!$C$2:$E$23,3,1))</f>
        <v>GO</v>
      </c>
    </row>
    <row r="43" spans="1:12" x14ac:dyDescent="0.3">
      <c r="A43" s="20" t="s">
        <v>63</v>
      </c>
      <c r="B43" s="9" t="s">
        <v>58</v>
      </c>
      <c r="C43" s="21">
        <v>21.6</v>
      </c>
      <c r="D43" s="21">
        <v>21.6</v>
      </c>
      <c r="E43" s="10" t="s">
        <v>30</v>
      </c>
      <c r="F43" s="19">
        <v>44515</v>
      </c>
      <c r="G43" s="19">
        <v>44521</v>
      </c>
      <c r="H43" s="12">
        <v>0.29166666666666669</v>
      </c>
      <c r="I43" s="12">
        <v>0.75</v>
      </c>
      <c r="J43" s="9" t="s">
        <v>72</v>
      </c>
      <c r="K43" s="7" t="str">
        <f>IF(A43="","",VLOOKUP(C43,AUX!$C$2:$E$23,2,1))</f>
        <v>São Simão</v>
      </c>
      <c r="L43" s="6" t="str">
        <f>IF(A43="","",VLOOKUP(C43,AUX!$C$2:$E$23,3,1))</f>
        <v>GO</v>
      </c>
    </row>
    <row r="44" spans="1:12" x14ac:dyDescent="0.3">
      <c r="A44" s="20" t="s">
        <v>63</v>
      </c>
      <c r="B44" s="9" t="s">
        <v>58</v>
      </c>
      <c r="C44" s="21">
        <v>21.6</v>
      </c>
      <c r="D44" s="21">
        <v>21.6</v>
      </c>
      <c r="E44" s="10" t="s">
        <v>30</v>
      </c>
      <c r="F44" s="19">
        <v>44515</v>
      </c>
      <c r="G44" s="19">
        <v>44521</v>
      </c>
      <c r="H44" s="12">
        <v>0.29166666666666669</v>
      </c>
      <c r="I44" s="12">
        <v>0.75</v>
      </c>
      <c r="J44" s="9" t="s">
        <v>72</v>
      </c>
      <c r="K44" s="7" t="str">
        <f>IF(A44="","",VLOOKUP(C44,AUX!$C$2:$E$23,2,1))</f>
        <v>São Simão</v>
      </c>
      <c r="L44" s="6" t="str">
        <f>IF(A44="","",VLOOKUP(C44,AUX!$C$2:$E$23,3,1))</f>
        <v>GO</v>
      </c>
    </row>
    <row r="45" spans="1:12" x14ac:dyDescent="0.3">
      <c r="A45" s="20" t="s">
        <v>63</v>
      </c>
      <c r="B45" s="9" t="s">
        <v>58</v>
      </c>
      <c r="C45" s="21">
        <v>54.75</v>
      </c>
      <c r="D45" s="21">
        <v>54.75</v>
      </c>
      <c r="E45" s="10" t="s">
        <v>30</v>
      </c>
      <c r="F45" s="19">
        <v>44515</v>
      </c>
      <c r="G45" s="19">
        <v>44521</v>
      </c>
      <c r="H45" s="12">
        <v>0.29166666666666669</v>
      </c>
      <c r="I45" s="12">
        <v>0.75</v>
      </c>
      <c r="J45" s="9" t="s">
        <v>72</v>
      </c>
      <c r="K45" s="7" t="str">
        <f>IF(A45="","",VLOOKUP(C45,AUX!$C$2:$E$23,2,1))</f>
        <v>Cachoeira Alta</v>
      </c>
      <c r="L45" s="6" t="str">
        <f>IF(A45="","",VLOOKUP(C45,AUX!$C$2:$E$23,3,1))</f>
        <v>GO</v>
      </c>
    </row>
    <row r="46" spans="1:12" x14ac:dyDescent="0.3">
      <c r="A46" s="20" t="s">
        <v>63</v>
      </c>
      <c r="B46" s="9" t="s">
        <v>58</v>
      </c>
      <c r="C46" s="21">
        <v>54.75</v>
      </c>
      <c r="D46" s="21">
        <v>54.75</v>
      </c>
      <c r="E46" s="10" t="s">
        <v>30</v>
      </c>
      <c r="F46" s="19">
        <v>44515</v>
      </c>
      <c r="G46" s="19">
        <v>44521</v>
      </c>
      <c r="H46" s="12">
        <v>0.29166666666666669</v>
      </c>
      <c r="I46" s="12">
        <v>0.75</v>
      </c>
      <c r="J46" s="9" t="s">
        <v>72</v>
      </c>
      <c r="K46" s="7" t="str">
        <f>IF(A46="","",VLOOKUP(C46,AUX!$C$2:$E$23,2,1))</f>
        <v>Cachoeira Alta</v>
      </c>
      <c r="L46" s="6" t="str">
        <f>IF(A46="","",VLOOKUP(C46,AUX!$C$2:$E$23,3,1))</f>
        <v>GO</v>
      </c>
    </row>
    <row r="47" spans="1:12" x14ac:dyDescent="0.3">
      <c r="A47" s="20" t="s">
        <v>63</v>
      </c>
      <c r="B47" s="9" t="s">
        <v>58</v>
      </c>
      <c r="C47" s="21">
        <v>54.75</v>
      </c>
      <c r="D47" s="21">
        <v>54.75</v>
      </c>
      <c r="E47" s="10" t="s">
        <v>30</v>
      </c>
      <c r="F47" s="19">
        <v>44515</v>
      </c>
      <c r="G47" s="19">
        <v>44521</v>
      </c>
      <c r="H47" s="12">
        <v>0.29166666666666669</v>
      </c>
      <c r="I47" s="12">
        <v>0.75</v>
      </c>
      <c r="J47" s="9" t="s">
        <v>72</v>
      </c>
      <c r="K47" s="7" t="str">
        <f>IF(A47="","",VLOOKUP(C47,AUX!$C$2:$E$23,2,1))</f>
        <v>Cachoeira Alta</v>
      </c>
      <c r="L47" s="6" t="str">
        <f>IF(A47="","",VLOOKUP(C47,AUX!$C$2:$E$23,3,1))</f>
        <v>GO</v>
      </c>
    </row>
    <row r="48" spans="1:12" x14ac:dyDescent="0.3">
      <c r="A48" s="20" t="s">
        <v>63</v>
      </c>
      <c r="B48" s="9" t="s">
        <v>58</v>
      </c>
      <c r="C48" s="21">
        <v>54.75</v>
      </c>
      <c r="D48" s="21">
        <v>54.75</v>
      </c>
      <c r="E48" s="10" t="s">
        <v>30</v>
      </c>
      <c r="F48" s="19">
        <v>44515</v>
      </c>
      <c r="G48" s="19">
        <v>44521</v>
      </c>
      <c r="H48" s="12">
        <v>0.29166666666666669</v>
      </c>
      <c r="I48" s="12">
        <v>0.75</v>
      </c>
      <c r="J48" s="9" t="s">
        <v>72</v>
      </c>
      <c r="K48" s="7" t="str">
        <f>IF(A48="","",VLOOKUP(C48,AUX!$C$2:$E$23,2,1))</f>
        <v>Cachoeira Alta</v>
      </c>
      <c r="L48" s="6" t="str">
        <f>IF(A48="","",VLOOKUP(C48,AUX!$C$2:$E$23,3,1))</f>
        <v>GO</v>
      </c>
    </row>
    <row r="49" spans="1:12" x14ac:dyDescent="0.3">
      <c r="A49" s="20" t="s">
        <v>63</v>
      </c>
      <c r="B49" s="9" t="s">
        <v>58</v>
      </c>
      <c r="C49" s="21">
        <v>58.4</v>
      </c>
      <c r="D49" s="21">
        <v>58.4</v>
      </c>
      <c r="E49" s="10" t="s">
        <v>30</v>
      </c>
      <c r="F49" s="19">
        <v>44515</v>
      </c>
      <c r="G49" s="19">
        <v>44521</v>
      </c>
      <c r="H49" s="12">
        <v>0.29166666666666669</v>
      </c>
      <c r="I49" s="12">
        <v>0.75</v>
      </c>
      <c r="J49" s="9" t="s">
        <v>72</v>
      </c>
      <c r="K49" s="7" t="str">
        <f>IF(A49="","",VLOOKUP(C49,AUX!$C$2:$E$23,2,1))</f>
        <v>Cachoeira Alta</v>
      </c>
      <c r="L49" s="6" t="str">
        <f>IF(A49="","",VLOOKUP(C49,AUX!$C$2:$E$23,3,1))</f>
        <v>GO</v>
      </c>
    </row>
    <row r="50" spans="1:12" x14ac:dyDescent="0.3">
      <c r="A50" s="20" t="s">
        <v>63</v>
      </c>
      <c r="B50" s="9" t="s">
        <v>58</v>
      </c>
      <c r="C50" s="21">
        <v>58.4</v>
      </c>
      <c r="D50" s="21">
        <v>58.4</v>
      </c>
      <c r="E50" s="10" t="s">
        <v>30</v>
      </c>
      <c r="F50" s="19">
        <v>44515</v>
      </c>
      <c r="G50" s="19">
        <v>44521</v>
      </c>
      <c r="H50" s="12">
        <v>0.29166666666666669</v>
      </c>
      <c r="I50" s="12">
        <v>0.75</v>
      </c>
      <c r="J50" s="9" t="s">
        <v>72</v>
      </c>
      <c r="K50" s="7" t="str">
        <f>IF(A50="","",VLOOKUP(C50,AUX!$C$2:$E$23,2,1))</f>
        <v>Cachoeira Alta</v>
      </c>
      <c r="L50" s="6" t="str">
        <f>IF(A50="","",VLOOKUP(C50,AUX!$C$2:$E$23,3,1))</f>
        <v>GO</v>
      </c>
    </row>
    <row r="51" spans="1:12" x14ac:dyDescent="0.3">
      <c r="A51" s="20" t="s">
        <v>63</v>
      </c>
      <c r="B51" s="9" t="s">
        <v>58</v>
      </c>
      <c r="C51" s="21">
        <v>58.4</v>
      </c>
      <c r="D51" s="21">
        <v>58.4</v>
      </c>
      <c r="E51" s="10" t="s">
        <v>30</v>
      </c>
      <c r="F51" s="19">
        <v>44515</v>
      </c>
      <c r="G51" s="19">
        <v>44521</v>
      </c>
      <c r="H51" s="12">
        <v>0.29166666666666669</v>
      </c>
      <c r="I51" s="12">
        <v>0.75</v>
      </c>
      <c r="J51" s="9" t="s">
        <v>72</v>
      </c>
      <c r="K51" s="7" t="str">
        <f>IF(A51="","",VLOOKUP(C51,AUX!$C$2:$E$23,2,1))</f>
        <v>Cachoeira Alta</v>
      </c>
      <c r="L51" s="6" t="str">
        <f>IF(A51="","",VLOOKUP(C51,AUX!$C$2:$E$23,3,1))</f>
        <v>GO</v>
      </c>
    </row>
    <row r="52" spans="1:12" x14ac:dyDescent="0.3">
      <c r="A52" s="20" t="s">
        <v>63</v>
      </c>
      <c r="B52" s="9" t="s">
        <v>58</v>
      </c>
      <c r="C52" s="21">
        <v>58.4</v>
      </c>
      <c r="D52" s="21">
        <v>58.4</v>
      </c>
      <c r="E52" s="10" t="s">
        <v>30</v>
      </c>
      <c r="F52" s="19">
        <v>44515</v>
      </c>
      <c r="G52" s="19">
        <v>44521</v>
      </c>
      <c r="H52" s="12">
        <v>0.29166666666666669</v>
      </c>
      <c r="I52" s="12">
        <v>0.75</v>
      </c>
      <c r="J52" s="9" t="s">
        <v>72</v>
      </c>
      <c r="K52" s="7" t="str">
        <f>IF(A52="","",VLOOKUP(C52,AUX!$C$2:$E$23,2,1))</f>
        <v>Cachoeira Alta</v>
      </c>
      <c r="L52" s="6" t="str">
        <f>IF(A52="","",VLOOKUP(C52,AUX!$C$2:$E$23,3,1))</f>
        <v>GO</v>
      </c>
    </row>
    <row r="53" spans="1:12" x14ac:dyDescent="0.3">
      <c r="A53" s="20" t="s">
        <v>63</v>
      </c>
      <c r="B53" s="9" t="s">
        <v>58</v>
      </c>
      <c r="C53" s="21">
        <v>58.4</v>
      </c>
      <c r="D53" s="21">
        <v>58.4</v>
      </c>
      <c r="E53" s="10" t="s">
        <v>30</v>
      </c>
      <c r="F53" s="19">
        <v>44515</v>
      </c>
      <c r="G53" s="19">
        <v>44521</v>
      </c>
      <c r="H53" s="12">
        <v>0.29166666666666669</v>
      </c>
      <c r="I53" s="12">
        <v>0.75</v>
      </c>
      <c r="J53" s="9" t="s">
        <v>72</v>
      </c>
      <c r="K53" s="7" t="str">
        <f>IF(A53="","",VLOOKUP(C53,AUX!$C$2:$E$23,2,1))</f>
        <v>Cachoeira Alta</v>
      </c>
      <c r="L53" s="6" t="str">
        <f>IF(A53="","",VLOOKUP(C53,AUX!$C$2:$E$23,3,1))</f>
        <v>GO</v>
      </c>
    </row>
    <row r="54" spans="1:12" x14ac:dyDescent="0.3">
      <c r="A54" s="20" t="s">
        <v>63</v>
      </c>
      <c r="B54" s="9" t="s">
        <v>58</v>
      </c>
      <c r="C54" s="21">
        <v>5.5</v>
      </c>
      <c r="D54" s="21">
        <v>5.5</v>
      </c>
      <c r="E54" s="10" t="s">
        <v>30</v>
      </c>
      <c r="F54" s="19">
        <v>44515</v>
      </c>
      <c r="G54" s="19">
        <v>44521</v>
      </c>
      <c r="H54" s="12">
        <v>0.29166666666666669</v>
      </c>
      <c r="I54" s="12">
        <v>0.75</v>
      </c>
      <c r="J54" s="9" t="s">
        <v>69</v>
      </c>
      <c r="K54" s="7" t="str">
        <f>IF(A54="","",VLOOKUP(C54,AUX!$C$2:$E$23,2,1))</f>
        <v>São Simão</v>
      </c>
      <c r="L54" s="6" t="str">
        <f>IF(A54="","",VLOOKUP(C54,AUX!$C$2:$E$23,3,1))</f>
        <v>GO</v>
      </c>
    </row>
    <row r="55" spans="1:12" x14ac:dyDescent="0.3">
      <c r="A55" s="20" t="s">
        <v>63</v>
      </c>
      <c r="B55" s="9" t="s">
        <v>58</v>
      </c>
      <c r="C55" s="21">
        <v>5.5</v>
      </c>
      <c r="D55" s="21">
        <v>5.5</v>
      </c>
      <c r="E55" s="10" t="s">
        <v>30</v>
      </c>
      <c r="F55" s="19">
        <v>44515</v>
      </c>
      <c r="G55" s="19">
        <v>44521</v>
      </c>
      <c r="H55" s="12">
        <v>0.29166666666666669</v>
      </c>
      <c r="I55" s="12">
        <v>0.75</v>
      </c>
      <c r="J55" s="9" t="s">
        <v>69</v>
      </c>
      <c r="K55" s="7" t="str">
        <f>IF(A55="","",VLOOKUP(C55,AUX!$C$2:$E$23,2,1))</f>
        <v>São Simão</v>
      </c>
      <c r="L55" s="6" t="str">
        <f>IF(A55="","",VLOOKUP(C55,AUX!$C$2:$E$23,3,1))</f>
        <v>GO</v>
      </c>
    </row>
    <row r="56" spans="1:12" x14ac:dyDescent="0.3">
      <c r="A56" s="20" t="s">
        <v>63</v>
      </c>
      <c r="B56" s="9" t="s">
        <v>58</v>
      </c>
      <c r="C56" s="21">
        <v>5.5</v>
      </c>
      <c r="D56" s="21">
        <v>5.5</v>
      </c>
      <c r="E56" s="10" t="s">
        <v>30</v>
      </c>
      <c r="F56" s="19">
        <v>44515</v>
      </c>
      <c r="G56" s="19">
        <v>44521</v>
      </c>
      <c r="H56" s="12">
        <v>0.29166666666666669</v>
      </c>
      <c r="I56" s="12">
        <v>0.75</v>
      </c>
      <c r="J56" s="9" t="s">
        <v>69</v>
      </c>
      <c r="K56" s="7" t="str">
        <f>IF(A56="","",VLOOKUP(C56,AUX!$C$2:$E$23,2,1))</f>
        <v>São Simão</v>
      </c>
      <c r="L56" s="6" t="str">
        <f>IF(A56="","",VLOOKUP(C56,AUX!$C$2:$E$23,3,1))</f>
        <v>GO</v>
      </c>
    </row>
    <row r="57" spans="1:12" x14ac:dyDescent="0.3">
      <c r="A57" s="20" t="s">
        <v>63</v>
      </c>
      <c r="B57" s="9" t="s">
        <v>58</v>
      </c>
      <c r="C57" s="21">
        <v>9.4</v>
      </c>
      <c r="D57" s="21">
        <v>9.4</v>
      </c>
      <c r="E57" s="10" t="s">
        <v>30</v>
      </c>
      <c r="F57" s="19">
        <v>44515</v>
      </c>
      <c r="G57" s="19">
        <v>44521</v>
      </c>
      <c r="H57" s="12">
        <v>0.29166666666666669</v>
      </c>
      <c r="I57" s="12">
        <v>0.75</v>
      </c>
      <c r="J57" s="9" t="s">
        <v>69</v>
      </c>
      <c r="K57" s="7" t="str">
        <f>IF(A57="","",VLOOKUP(C57,AUX!$C$2:$E$23,2,1))</f>
        <v>São Simão</v>
      </c>
      <c r="L57" s="6" t="str">
        <f>IF(A57="","",VLOOKUP(C57,AUX!$C$2:$E$23,3,1))</f>
        <v>GO</v>
      </c>
    </row>
    <row r="58" spans="1:12" x14ac:dyDescent="0.3">
      <c r="A58" s="20" t="s">
        <v>63</v>
      </c>
      <c r="B58" s="9" t="s">
        <v>58</v>
      </c>
      <c r="C58" s="21">
        <v>14.5</v>
      </c>
      <c r="D58" s="21">
        <v>17.5</v>
      </c>
      <c r="E58" s="10" t="s">
        <v>30</v>
      </c>
      <c r="F58" s="19">
        <v>44515</v>
      </c>
      <c r="G58" s="19">
        <v>44521</v>
      </c>
      <c r="H58" s="12">
        <v>0.29166666666666669</v>
      </c>
      <c r="I58" s="12">
        <v>0.75</v>
      </c>
      <c r="J58" s="9" t="s">
        <v>72</v>
      </c>
      <c r="K58" s="7" t="str">
        <f>IF(A58="","",VLOOKUP(C58,AUX!$C$2:$E$23,2,1))</f>
        <v>São Simão</v>
      </c>
      <c r="L58" s="6" t="str">
        <f>IF(A58="","",VLOOKUP(C58,AUX!$C$2:$E$23,3,1))</f>
        <v>GO</v>
      </c>
    </row>
    <row r="59" spans="1:12" x14ac:dyDescent="0.3">
      <c r="A59" s="20" t="s">
        <v>63</v>
      </c>
      <c r="B59" s="9" t="s">
        <v>58</v>
      </c>
      <c r="C59" s="21">
        <v>61.5</v>
      </c>
      <c r="D59" s="21">
        <v>64.5</v>
      </c>
      <c r="E59" s="10" t="s">
        <v>30</v>
      </c>
      <c r="F59" s="19">
        <v>44515</v>
      </c>
      <c r="G59" s="19">
        <v>44521</v>
      </c>
      <c r="H59" s="12">
        <v>0.29166666666666669</v>
      </c>
      <c r="I59" s="12">
        <v>0.75</v>
      </c>
      <c r="J59" s="9" t="s">
        <v>72</v>
      </c>
      <c r="K59" s="7" t="str">
        <f>IF(A59="","",VLOOKUP(C59,AUX!$C$2:$E$23,2,1))</f>
        <v>Cachoeira Alta</v>
      </c>
      <c r="L59" s="6" t="str">
        <f>IF(A59="","",VLOOKUP(C59,AUX!$C$2:$E$23,3,1))</f>
        <v>GO</v>
      </c>
    </row>
    <row r="60" spans="1:12" x14ac:dyDescent="0.3">
      <c r="A60" s="20" t="s">
        <v>63</v>
      </c>
      <c r="B60" s="9" t="s">
        <v>58</v>
      </c>
      <c r="C60" s="21">
        <v>61.5</v>
      </c>
      <c r="D60" s="21">
        <v>64.5</v>
      </c>
      <c r="E60" s="10" t="s">
        <v>30</v>
      </c>
      <c r="F60" s="19">
        <v>44515</v>
      </c>
      <c r="G60" s="19">
        <v>44521</v>
      </c>
      <c r="H60" s="12">
        <v>0.29166666666666669</v>
      </c>
      <c r="I60" s="12">
        <v>0.75</v>
      </c>
      <c r="J60" s="9" t="s">
        <v>72</v>
      </c>
      <c r="K60" s="7" t="str">
        <f>IF(A60="","",VLOOKUP(C60,AUX!$C$2:$E$23,2,1))</f>
        <v>Cachoeira Alta</v>
      </c>
      <c r="L60" s="6" t="str">
        <f>IF(A60="","",VLOOKUP(C60,AUX!$C$2:$E$23,3,1))</f>
        <v>GO</v>
      </c>
    </row>
    <row r="61" spans="1:12" x14ac:dyDescent="0.3">
      <c r="A61" s="20" t="s">
        <v>63</v>
      </c>
      <c r="B61" s="9" t="s">
        <v>58</v>
      </c>
      <c r="C61" s="21">
        <v>61.5</v>
      </c>
      <c r="D61" s="21">
        <v>64.5</v>
      </c>
      <c r="E61" s="10" t="s">
        <v>30</v>
      </c>
      <c r="F61" s="19">
        <v>44515</v>
      </c>
      <c r="G61" s="19">
        <v>44521</v>
      </c>
      <c r="H61" s="12">
        <v>0.29166666666666669</v>
      </c>
      <c r="I61" s="12">
        <v>0.75</v>
      </c>
      <c r="J61" s="9" t="s">
        <v>72</v>
      </c>
      <c r="K61" s="7" t="str">
        <f>IF(A61="","",VLOOKUP(C61,AUX!$C$2:$E$23,2,1))</f>
        <v>Cachoeira Alta</v>
      </c>
      <c r="L61" s="6" t="str">
        <f>IF(A61="","",VLOOKUP(C61,AUX!$C$2:$E$23,3,1))</f>
        <v>GO</v>
      </c>
    </row>
    <row r="62" spans="1:12" x14ac:dyDescent="0.3">
      <c r="A62" s="20" t="s">
        <v>63</v>
      </c>
      <c r="B62" s="9" t="s">
        <v>58</v>
      </c>
      <c r="C62" s="21">
        <v>64.5</v>
      </c>
      <c r="D62" s="21">
        <v>67.5</v>
      </c>
      <c r="E62" s="10" t="s">
        <v>30</v>
      </c>
      <c r="F62" s="19">
        <v>44515</v>
      </c>
      <c r="G62" s="19">
        <v>44521</v>
      </c>
      <c r="H62" s="12">
        <v>0.29166666666666669</v>
      </c>
      <c r="I62" s="12">
        <v>0.75</v>
      </c>
      <c r="J62" s="9" t="s">
        <v>72</v>
      </c>
      <c r="K62" s="7" t="str">
        <f>IF(A62="","",VLOOKUP(C62,AUX!$C$2:$E$23,2,1))</f>
        <v>Cachoeira Alta</v>
      </c>
      <c r="L62" s="6" t="str">
        <f>IF(A62="","",VLOOKUP(C62,AUX!$C$2:$E$23,3,1))</f>
        <v>GO</v>
      </c>
    </row>
    <row r="63" spans="1:12" x14ac:dyDescent="0.3">
      <c r="A63" s="20" t="s">
        <v>63</v>
      </c>
      <c r="B63" s="9" t="s">
        <v>58</v>
      </c>
      <c r="C63" s="21">
        <v>751.05</v>
      </c>
      <c r="D63" s="21">
        <v>751.05</v>
      </c>
      <c r="E63" s="10" t="s">
        <v>4</v>
      </c>
      <c r="F63" s="19">
        <v>44515</v>
      </c>
      <c r="G63" s="19">
        <v>44521</v>
      </c>
      <c r="H63" s="12">
        <v>0.29166666666666669</v>
      </c>
      <c r="I63" s="12">
        <v>0.75</v>
      </c>
      <c r="J63" s="9" t="s">
        <v>70</v>
      </c>
      <c r="K63" s="7" t="str">
        <f>IF(A63="","",VLOOKUP(C63,AUX!$C$2:$E$23,2,1))</f>
        <v>Ituiutaba</v>
      </c>
      <c r="L63" s="6" t="str">
        <f>IF(A63="","",VLOOKUP(C63,AUX!$C$2:$E$23,3,1))</f>
        <v>MG</v>
      </c>
    </row>
    <row r="64" spans="1:12" x14ac:dyDescent="0.3">
      <c r="A64" s="20" t="s">
        <v>63</v>
      </c>
      <c r="B64" s="9" t="s">
        <v>58</v>
      </c>
      <c r="C64" s="21">
        <v>751.05</v>
      </c>
      <c r="D64" s="21">
        <v>751.05</v>
      </c>
      <c r="E64" s="10" t="s">
        <v>4</v>
      </c>
      <c r="F64" s="19">
        <v>44515</v>
      </c>
      <c r="G64" s="19">
        <v>44521</v>
      </c>
      <c r="H64" s="12">
        <v>0.29166666666666669</v>
      </c>
      <c r="I64" s="12">
        <v>0.75</v>
      </c>
      <c r="J64" s="9" t="s">
        <v>70</v>
      </c>
      <c r="K64" s="7" t="str">
        <f>IF(A64="","",VLOOKUP(C64,AUX!$C$2:$E$23,2,1))</f>
        <v>Ituiutaba</v>
      </c>
      <c r="L64" s="6" t="str">
        <f>IF(A64="","",VLOOKUP(C64,AUX!$C$2:$E$23,3,1))</f>
        <v>MG</v>
      </c>
    </row>
    <row r="65" spans="1:12" x14ac:dyDescent="0.3">
      <c r="A65" s="20" t="s">
        <v>63</v>
      </c>
      <c r="B65" s="9" t="s">
        <v>58</v>
      </c>
      <c r="C65" s="21">
        <v>751.05</v>
      </c>
      <c r="D65" s="21">
        <v>751.05</v>
      </c>
      <c r="E65" s="10" t="s">
        <v>4</v>
      </c>
      <c r="F65" s="19">
        <v>44515</v>
      </c>
      <c r="G65" s="19">
        <v>44521</v>
      </c>
      <c r="H65" s="12">
        <v>0.29166666666666669</v>
      </c>
      <c r="I65" s="12">
        <v>0.75</v>
      </c>
      <c r="J65" s="9" t="s">
        <v>70</v>
      </c>
      <c r="K65" s="7" t="str">
        <f>IF(A65="","",VLOOKUP(C65,AUX!$C$2:$E$23,2,1))</f>
        <v>Ituiutaba</v>
      </c>
      <c r="L65" s="6" t="str">
        <f>IF(A65="","",VLOOKUP(C65,AUX!$C$2:$E$23,3,1))</f>
        <v>MG</v>
      </c>
    </row>
    <row r="66" spans="1:12" x14ac:dyDescent="0.3">
      <c r="A66" s="20" t="s">
        <v>63</v>
      </c>
      <c r="B66" s="9" t="s">
        <v>58</v>
      </c>
      <c r="C66" s="21">
        <v>751.05</v>
      </c>
      <c r="D66" s="21">
        <v>751.05</v>
      </c>
      <c r="E66" s="10" t="s">
        <v>4</v>
      </c>
      <c r="F66" s="19">
        <v>44515</v>
      </c>
      <c r="G66" s="19">
        <v>44521</v>
      </c>
      <c r="H66" s="12">
        <v>0.29166666666666669</v>
      </c>
      <c r="I66" s="12">
        <v>0.75</v>
      </c>
      <c r="J66" s="9" t="s">
        <v>70</v>
      </c>
      <c r="K66" s="7" t="str">
        <f>IF(A66="","",VLOOKUP(C66,AUX!$C$2:$E$23,2,1))</f>
        <v>Ituiutaba</v>
      </c>
      <c r="L66" s="6" t="str">
        <f>IF(A66="","",VLOOKUP(C66,AUX!$C$2:$E$23,3,1))</f>
        <v>MG</v>
      </c>
    </row>
    <row r="67" spans="1:12" x14ac:dyDescent="0.3">
      <c r="A67" s="20" t="s">
        <v>63</v>
      </c>
      <c r="B67" s="9" t="s">
        <v>58</v>
      </c>
      <c r="C67" s="21">
        <v>752.9</v>
      </c>
      <c r="D67" s="21">
        <v>752.9</v>
      </c>
      <c r="E67" s="10" t="s">
        <v>4</v>
      </c>
      <c r="F67" s="19">
        <v>44515</v>
      </c>
      <c r="G67" s="19">
        <v>44521</v>
      </c>
      <c r="H67" s="12">
        <v>0.29166666666666669</v>
      </c>
      <c r="I67" s="12">
        <v>0.75</v>
      </c>
      <c r="J67" s="9" t="s">
        <v>70</v>
      </c>
      <c r="K67" s="7" t="str">
        <f>IF(A67="","",VLOOKUP(C67,AUX!$C$2:$E$23,2,1))</f>
        <v>Ituiutaba</v>
      </c>
      <c r="L67" s="6" t="str">
        <f>IF(A67="","",VLOOKUP(C67,AUX!$C$2:$E$23,3,1))</f>
        <v>MG</v>
      </c>
    </row>
    <row r="68" spans="1:12" x14ac:dyDescent="0.3">
      <c r="A68" s="20" t="s">
        <v>63</v>
      </c>
      <c r="B68" s="9" t="s">
        <v>58</v>
      </c>
      <c r="C68" s="21">
        <v>752.9</v>
      </c>
      <c r="D68" s="21">
        <v>752.9</v>
      </c>
      <c r="E68" s="10" t="s">
        <v>4</v>
      </c>
      <c r="F68" s="19">
        <v>44515</v>
      </c>
      <c r="G68" s="19">
        <v>44521</v>
      </c>
      <c r="H68" s="12">
        <v>0.29166666666666669</v>
      </c>
      <c r="I68" s="12">
        <v>0.75</v>
      </c>
      <c r="J68" s="9" t="s">
        <v>70</v>
      </c>
      <c r="K68" s="7" t="str">
        <f>IF(A68="","",VLOOKUP(C68,AUX!$C$2:$E$23,2,1))</f>
        <v>Ituiutaba</v>
      </c>
      <c r="L68" s="6" t="str">
        <f>IF(A68="","",VLOOKUP(C68,AUX!$C$2:$E$23,3,1))</f>
        <v>MG</v>
      </c>
    </row>
    <row r="69" spans="1:12" x14ac:dyDescent="0.3">
      <c r="A69" s="20" t="s">
        <v>63</v>
      </c>
      <c r="B69" s="9" t="s">
        <v>58</v>
      </c>
      <c r="C69" s="21">
        <v>755.3</v>
      </c>
      <c r="D69" s="21">
        <v>755.3</v>
      </c>
      <c r="E69" s="10" t="s">
        <v>4</v>
      </c>
      <c r="F69" s="19">
        <v>44515</v>
      </c>
      <c r="G69" s="19">
        <v>44521</v>
      </c>
      <c r="H69" s="12">
        <v>0.29166666666666669</v>
      </c>
      <c r="I69" s="12">
        <v>0.75</v>
      </c>
      <c r="J69" s="9" t="s">
        <v>70</v>
      </c>
      <c r="K69" s="7" t="str">
        <f>IF(A69="","",VLOOKUP(C69,AUX!$C$2:$E$23,2,1))</f>
        <v>Ituiutaba</v>
      </c>
      <c r="L69" s="6" t="str">
        <f>IF(A69="","",VLOOKUP(C69,AUX!$C$2:$E$23,3,1))</f>
        <v>MG</v>
      </c>
    </row>
    <row r="70" spans="1:12" x14ac:dyDescent="0.3">
      <c r="A70" s="20" t="s">
        <v>63</v>
      </c>
      <c r="B70" s="9" t="s">
        <v>58</v>
      </c>
      <c r="C70" s="21">
        <v>755.3</v>
      </c>
      <c r="D70" s="21">
        <v>755.3</v>
      </c>
      <c r="E70" s="10" t="s">
        <v>4</v>
      </c>
      <c r="F70" s="19">
        <v>44515</v>
      </c>
      <c r="G70" s="19">
        <v>44521</v>
      </c>
      <c r="H70" s="12">
        <v>0.29166666666666669</v>
      </c>
      <c r="I70" s="12">
        <v>0.75</v>
      </c>
      <c r="J70" s="9" t="s">
        <v>70</v>
      </c>
      <c r="K70" s="7" t="str">
        <f>IF(A70="","",VLOOKUP(C70,AUX!$C$2:$E$23,2,1))</f>
        <v>Ituiutaba</v>
      </c>
      <c r="L70" s="6" t="str">
        <f>IF(A70="","",VLOOKUP(C70,AUX!$C$2:$E$23,3,1))</f>
        <v>MG</v>
      </c>
    </row>
    <row r="71" spans="1:12" x14ac:dyDescent="0.3">
      <c r="A71" s="20" t="s">
        <v>63</v>
      </c>
      <c r="B71" s="9" t="s">
        <v>58</v>
      </c>
      <c r="C71" s="21">
        <v>669.5</v>
      </c>
      <c r="D71" s="21">
        <v>669.5</v>
      </c>
      <c r="E71" s="10" t="s">
        <v>4</v>
      </c>
      <c r="F71" s="19">
        <v>44515</v>
      </c>
      <c r="G71" s="19">
        <v>44521</v>
      </c>
      <c r="H71" s="12">
        <v>0.29166666666666669</v>
      </c>
      <c r="I71" s="12">
        <v>0.75</v>
      </c>
      <c r="J71" s="9" t="s">
        <v>72</v>
      </c>
      <c r="K71" s="7" t="str">
        <f>IF(A71="","",VLOOKUP(C71,AUX!$C$2:$E$23,2,1))</f>
        <v>Monte Alegre de Minas</v>
      </c>
      <c r="L71" s="6" t="str">
        <f>IF(A71="","",VLOOKUP(C71,AUX!$C$2:$E$23,3,1))</f>
        <v>MG</v>
      </c>
    </row>
    <row r="72" spans="1:12" x14ac:dyDescent="0.3">
      <c r="A72" s="20" t="s">
        <v>63</v>
      </c>
      <c r="B72" s="9" t="s">
        <v>58</v>
      </c>
      <c r="C72" s="21">
        <v>730.48</v>
      </c>
      <c r="D72" s="21">
        <v>730.48</v>
      </c>
      <c r="E72" s="10" t="s">
        <v>4</v>
      </c>
      <c r="F72" s="19">
        <v>44515</v>
      </c>
      <c r="G72" s="19">
        <v>44521</v>
      </c>
      <c r="H72" s="12">
        <v>0.29166666666666669</v>
      </c>
      <c r="I72" s="12">
        <v>0.75</v>
      </c>
      <c r="J72" s="9" t="s">
        <v>72</v>
      </c>
      <c r="K72" s="7" t="str">
        <f>IF(A72="","",VLOOKUP(C72,AUX!$C$2:$E$23,2,1))</f>
        <v>Canápolis</v>
      </c>
      <c r="L72" s="6" t="str">
        <f>IF(A72="","",VLOOKUP(C72,AUX!$C$2:$E$23,3,1))</f>
        <v>MG</v>
      </c>
    </row>
    <row r="73" spans="1:12" x14ac:dyDescent="0.3">
      <c r="A73" s="20" t="s">
        <v>63</v>
      </c>
      <c r="B73" s="9" t="s">
        <v>58</v>
      </c>
      <c r="C73" s="21">
        <v>749.69</v>
      </c>
      <c r="D73" s="21">
        <v>749.69</v>
      </c>
      <c r="E73" s="10" t="s">
        <v>4</v>
      </c>
      <c r="F73" s="19">
        <v>44515</v>
      </c>
      <c r="G73" s="19">
        <v>44521</v>
      </c>
      <c r="H73" s="12">
        <v>0.29166666666666669</v>
      </c>
      <c r="I73" s="12">
        <v>0.75</v>
      </c>
      <c r="J73" s="9" t="s">
        <v>72</v>
      </c>
      <c r="K73" s="7" t="str">
        <f>IF(A73="","",VLOOKUP(C73,AUX!$C$2:$E$23,2,1))</f>
        <v>Ituiutaba</v>
      </c>
      <c r="L73" s="6" t="str">
        <f>IF(A73="","",VLOOKUP(C73,AUX!$C$2:$E$23,3,1))</f>
        <v>MG</v>
      </c>
    </row>
    <row r="74" spans="1:12" x14ac:dyDescent="0.3">
      <c r="A74" s="20" t="s">
        <v>63</v>
      </c>
      <c r="B74" s="9" t="s">
        <v>58</v>
      </c>
      <c r="C74" s="21">
        <v>749.69</v>
      </c>
      <c r="D74" s="21">
        <v>749.69</v>
      </c>
      <c r="E74" s="10" t="s">
        <v>4</v>
      </c>
      <c r="F74" s="19">
        <v>44515</v>
      </c>
      <c r="G74" s="19">
        <v>44521</v>
      </c>
      <c r="H74" s="12">
        <v>0.29166666666666669</v>
      </c>
      <c r="I74" s="12">
        <v>0.75</v>
      </c>
      <c r="J74" s="9" t="s">
        <v>72</v>
      </c>
      <c r="K74" s="7" t="str">
        <f>IF(A74="","",VLOOKUP(C74,AUX!$C$2:$E$23,2,1))</f>
        <v>Ituiutaba</v>
      </c>
      <c r="L74" s="6" t="str">
        <f>IF(A74="","",VLOOKUP(C74,AUX!$C$2:$E$23,3,1))</f>
        <v>MG</v>
      </c>
    </row>
    <row r="75" spans="1:12" x14ac:dyDescent="0.3">
      <c r="A75" s="20" t="s">
        <v>63</v>
      </c>
      <c r="B75" s="9" t="s">
        <v>58</v>
      </c>
      <c r="C75" s="21">
        <v>749.69</v>
      </c>
      <c r="D75" s="21">
        <v>749.69</v>
      </c>
      <c r="E75" s="10" t="s">
        <v>4</v>
      </c>
      <c r="F75" s="19">
        <v>44515</v>
      </c>
      <c r="G75" s="19">
        <v>44521</v>
      </c>
      <c r="H75" s="12">
        <v>0.29166666666666669</v>
      </c>
      <c r="I75" s="12">
        <v>0.75</v>
      </c>
      <c r="J75" s="9" t="s">
        <v>72</v>
      </c>
      <c r="K75" s="7" t="str">
        <f>IF(A75="","",VLOOKUP(C75,AUX!$C$2:$E$23,2,1))</f>
        <v>Ituiutaba</v>
      </c>
      <c r="L75" s="6" t="str">
        <f>IF(A75="","",VLOOKUP(C75,AUX!$C$2:$E$23,3,1))</f>
        <v>MG</v>
      </c>
    </row>
    <row r="76" spans="1:12" x14ac:dyDescent="0.3">
      <c r="A76" s="20" t="s">
        <v>63</v>
      </c>
      <c r="B76" s="9" t="s">
        <v>58</v>
      </c>
      <c r="C76" s="21">
        <v>751.05</v>
      </c>
      <c r="D76" s="21">
        <v>751.05</v>
      </c>
      <c r="E76" s="10" t="s">
        <v>4</v>
      </c>
      <c r="F76" s="19">
        <v>44515</v>
      </c>
      <c r="G76" s="19">
        <v>44521</v>
      </c>
      <c r="H76" s="12">
        <v>0.29166666666666669</v>
      </c>
      <c r="I76" s="12">
        <v>0.75</v>
      </c>
      <c r="J76" s="9" t="s">
        <v>72</v>
      </c>
      <c r="K76" s="7" t="str">
        <f>IF(A76="","",VLOOKUP(C76,AUX!$C$2:$E$23,2,1))</f>
        <v>Ituiutaba</v>
      </c>
      <c r="L76" s="6" t="str">
        <f>IF(A76="","",VLOOKUP(C76,AUX!$C$2:$E$23,3,1))</f>
        <v>MG</v>
      </c>
    </row>
    <row r="77" spans="1:12" x14ac:dyDescent="0.3">
      <c r="A77" s="20" t="s">
        <v>63</v>
      </c>
      <c r="B77" s="9" t="s">
        <v>58</v>
      </c>
      <c r="C77" s="21">
        <v>751.05</v>
      </c>
      <c r="D77" s="21">
        <v>751.05</v>
      </c>
      <c r="E77" s="10" t="s">
        <v>4</v>
      </c>
      <c r="F77" s="19">
        <v>44515</v>
      </c>
      <c r="G77" s="19">
        <v>44521</v>
      </c>
      <c r="H77" s="12">
        <v>0.29166666666666669</v>
      </c>
      <c r="I77" s="12">
        <v>0.75</v>
      </c>
      <c r="J77" s="9" t="s">
        <v>72</v>
      </c>
      <c r="K77" s="7" t="str">
        <f>IF(A77="","",VLOOKUP(C77,AUX!$C$2:$E$23,2,1))</f>
        <v>Ituiutaba</v>
      </c>
      <c r="L77" s="6" t="str">
        <f>IF(A77="","",VLOOKUP(C77,AUX!$C$2:$E$23,3,1))</f>
        <v>MG</v>
      </c>
    </row>
    <row r="78" spans="1:12" x14ac:dyDescent="0.3">
      <c r="A78" s="20" t="s">
        <v>63</v>
      </c>
      <c r="B78" s="9" t="s">
        <v>58</v>
      </c>
      <c r="C78" s="21">
        <v>753.9</v>
      </c>
      <c r="D78" s="21">
        <v>753.9</v>
      </c>
      <c r="E78" s="10" t="s">
        <v>4</v>
      </c>
      <c r="F78" s="19">
        <v>44515</v>
      </c>
      <c r="G78" s="19">
        <v>44521</v>
      </c>
      <c r="H78" s="12">
        <v>0.29166666666666669</v>
      </c>
      <c r="I78" s="12">
        <v>0.75</v>
      </c>
      <c r="J78" s="9" t="s">
        <v>72</v>
      </c>
      <c r="K78" s="7" t="str">
        <f>IF(A78="","",VLOOKUP(C78,AUX!$C$2:$E$23,2,1))</f>
        <v>Ituiutaba</v>
      </c>
      <c r="L78" s="6" t="str">
        <f>IF(A78="","",VLOOKUP(C78,AUX!$C$2:$E$23,3,1))</f>
        <v>MG</v>
      </c>
    </row>
    <row r="79" spans="1:12" x14ac:dyDescent="0.3">
      <c r="A79" s="20" t="s">
        <v>63</v>
      </c>
      <c r="B79" s="9" t="s">
        <v>58</v>
      </c>
      <c r="C79" s="21">
        <v>753.9</v>
      </c>
      <c r="D79" s="21">
        <v>753.9</v>
      </c>
      <c r="E79" s="10" t="s">
        <v>4</v>
      </c>
      <c r="F79" s="19">
        <v>44515</v>
      </c>
      <c r="G79" s="19">
        <v>44521</v>
      </c>
      <c r="H79" s="12">
        <v>0.29166666666666669</v>
      </c>
      <c r="I79" s="12">
        <v>0.75</v>
      </c>
      <c r="J79" s="9" t="s">
        <v>72</v>
      </c>
      <c r="K79" s="7" t="str">
        <f>IF(A79="","",VLOOKUP(C79,AUX!$C$2:$E$23,2,1))</f>
        <v>Ituiutaba</v>
      </c>
      <c r="L79" s="6" t="str">
        <f>IF(A79="","",VLOOKUP(C79,AUX!$C$2:$E$23,3,1))</f>
        <v>MG</v>
      </c>
    </row>
    <row r="80" spans="1:12" x14ac:dyDescent="0.3">
      <c r="A80" s="20" t="s">
        <v>63</v>
      </c>
      <c r="B80" s="9" t="s">
        <v>58</v>
      </c>
      <c r="C80" s="21">
        <v>755.3</v>
      </c>
      <c r="D80" s="21">
        <v>755.3</v>
      </c>
      <c r="E80" s="10" t="s">
        <v>4</v>
      </c>
      <c r="F80" s="19">
        <v>44515</v>
      </c>
      <c r="G80" s="19">
        <v>44521</v>
      </c>
      <c r="H80" s="12">
        <v>0.29166666666666669</v>
      </c>
      <c r="I80" s="12">
        <v>0.75</v>
      </c>
      <c r="J80" s="9" t="s">
        <v>72</v>
      </c>
      <c r="K80" s="7" t="str">
        <f>IF(A80="","",VLOOKUP(C80,AUX!$C$2:$E$23,2,1))</f>
        <v>Ituiutaba</v>
      </c>
      <c r="L80" s="6" t="str">
        <f>IF(A80="","",VLOOKUP(C80,AUX!$C$2:$E$23,3,1))</f>
        <v>MG</v>
      </c>
    </row>
    <row r="81" spans="1:12" x14ac:dyDescent="0.3">
      <c r="A81" s="20" t="s">
        <v>63</v>
      </c>
      <c r="B81" s="9" t="s">
        <v>58</v>
      </c>
      <c r="C81" s="21">
        <v>755.5</v>
      </c>
      <c r="D81" s="21">
        <v>755.5</v>
      </c>
      <c r="E81" s="10" t="s">
        <v>4</v>
      </c>
      <c r="F81" s="19">
        <v>44515</v>
      </c>
      <c r="G81" s="19">
        <v>44521</v>
      </c>
      <c r="H81" s="12">
        <v>0.29166666666666669</v>
      </c>
      <c r="I81" s="12">
        <v>0.75</v>
      </c>
      <c r="J81" s="9" t="s">
        <v>72</v>
      </c>
      <c r="K81" s="7" t="str">
        <f>IF(A81="","",VLOOKUP(C81,AUX!$C$2:$E$23,2,1))</f>
        <v>Ituiutaba</v>
      </c>
      <c r="L81" s="6" t="str">
        <f>IF(A81="","",VLOOKUP(C81,AUX!$C$2:$E$23,3,1))</f>
        <v>MG</v>
      </c>
    </row>
    <row r="82" spans="1:12" x14ac:dyDescent="0.3">
      <c r="A82" s="20" t="s">
        <v>63</v>
      </c>
      <c r="B82" s="9" t="s">
        <v>58</v>
      </c>
      <c r="C82" s="21">
        <v>755.5</v>
      </c>
      <c r="D82" s="21">
        <v>755.5</v>
      </c>
      <c r="E82" s="10" t="s">
        <v>4</v>
      </c>
      <c r="F82" s="19">
        <v>44515</v>
      </c>
      <c r="G82" s="19">
        <v>44521</v>
      </c>
      <c r="H82" s="12">
        <v>0.29166666666666669</v>
      </c>
      <c r="I82" s="12">
        <v>0.75</v>
      </c>
      <c r="J82" s="9" t="s">
        <v>72</v>
      </c>
      <c r="K82" s="7" t="str">
        <f>IF(A82="","",VLOOKUP(C82,AUX!$C$2:$E$23,2,1))</f>
        <v>Ituiutaba</v>
      </c>
      <c r="L82" s="6" t="str">
        <f>IF(A82="","",VLOOKUP(C82,AUX!$C$2:$E$23,3,1))</f>
        <v>MG</v>
      </c>
    </row>
    <row r="83" spans="1:12" x14ac:dyDescent="0.3">
      <c r="A83" s="20" t="s">
        <v>63</v>
      </c>
      <c r="B83" s="9" t="s">
        <v>58</v>
      </c>
      <c r="C83" s="21">
        <v>756.45</v>
      </c>
      <c r="D83" s="21">
        <v>756.45</v>
      </c>
      <c r="E83" s="10" t="s">
        <v>4</v>
      </c>
      <c r="F83" s="19">
        <v>44515</v>
      </c>
      <c r="G83" s="19">
        <v>44521</v>
      </c>
      <c r="H83" s="12">
        <v>0.29166666666666669</v>
      </c>
      <c r="I83" s="12">
        <v>0.75</v>
      </c>
      <c r="J83" s="9" t="s">
        <v>72</v>
      </c>
      <c r="K83" s="7" t="str">
        <f>IF(A83="","",VLOOKUP(C83,AUX!$C$2:$E$23,2,1))</f>
        <v>Ituiutaba</v>
      </c>
      <c r="L83" s="6" t="str">
        <f>IF(A83="","",VLOOKUP(C83,AUX!$C$2:$E$23,3,1))</f>
        <v>MG</v>
      </c>
    </row>
    <row r="84" spans="1:12" x14ac:dyDescent="0.3">
      <c r="A84" s="20" t="s">
        <v>63</v>
      </c>
      <c r="B84" s="9" t="s">
        <v>58</v>
      </c>
      <c r="C84" s="21">
        <v>756.45</v>
      </c>
      <c r="D84" s="21">
        <v>756.45</v>
      </c>
      <c r="E84" s="10" t="s">
        <v>4</v>
      </c>
      <c r="F84" s="19">
        <v>44515</v>
      </c>
      <c r="G84" s="19">
        <v>44521</v>
      </c>
      <c r="H84" s="12">
        <v>0.29166666666666669</v>
      </c>
      <c r="I84" s="12">
        <v>0.75</v>
      </c>
      <c r="J84" s="9" t="s">
        <v>72</v>
      </c>
      <c r="K84" s="7" t="str">
        <f>IF(A84="","",VLOOKUP(C84,AUX!$C$2:$E$23,2,1))</f>
        <v>Ituiutaba</v>
      </c>
      <c r="L84" s="6" t="str">
        <f>IF(A84="","",VLOOKUP(C84,AUX!$C$2:$E$23,3,1))</f>
        <v>MG</v>
      </c>
    </row>
    <row r="85" spans="1:12" x14ac:dyDescent="0.3">
      <c r="A85" s="20" t="s">
        <v>63</v>
      </c>
      <c r="B85" s="9" t="s">
        <v>58</v>
      </c>
      <c r="C85" s="21">
        <v>756.45</v>
      </c>
      <c r="D85" s="21">
        <v>756.45</v>
      </c>
      <c r="E85" s="10" t="s">
        <v>4</v>
      </c>
      <c r="F85" s="19">
        <v>44515</v>
      </c>
      <c r="G85" s="19">
        <v>44521</v>
      </c>
      <c r="H85" s="12">
        <v>0.29166666666666669</v>
      </c>
      <c r="I85" s="12">
        <v>0.75</v>
      </c>
      <c r="J85" s="9" t="s">
        <v>72</v>
      </c>
      <c r="K85" s="7" t="str">
        <f>IF(A85="","",VLOOKUP(C85,AUX!$C$2:$E$23,2,1))</f>
        <v>Ituiutaba</v>
      </c>
      <c r="L85" s="6" t="str">
        <f>IF(A85="","",VLOOKUP(C85,AUX!$C$2:$E$23,3,1))</f>
        <v>MG</v>
      </c>
    </row>
    <row r="86" spans="1:12" x14ac:dyDescent="0.3">
      <c r="A86" s="20" t="s">
        <v>63</v>
      </c>
      <c r="B86" s="9" t="s">
        <v>58</v>
      </c>
      <c r="C86" s="21">
        <v>756.45</v>
      </c>
      <c r="D86" s="21">
        <v>756.45</v>
      </c>
      <c r="E86" s="10" t="s">
        <v>4</v>
      </c>
      <c r="F86" s="19">
        <v>44515</v>
      </c>
      <c r="G86" s="19">
        <v>44521</v>
      </c>
      <c r="H86" s="12">
        <v>0.29166666666666669</v>
      </c>
      <c r="I86" s="12">
        <v>0.75</v>
      </c>
      <c r="J86" s="9" t="s">
        <v>72</v>
      </c>
      <c r="K86" s="7" t="str">
        <f>IF(A86="","",VLOOKUP(C86,AUX!$C$2:$E$23,2,1))</f>
        <v>Ituiutaba</v>
      </c>
      <c r="L86" s="6" t="str">
        <f>IF(A86="","",VLOOKUP(C86,AUX!$C$2:$E$23,3,1))</f>
        <v>MG</v>
      </c>
    </row>
    <row r="87" spans="1:12" x14ac:dyDescent="0.3">
      <c r="A87" s="20" t="s">
        <v>63</v>
      </c>
      <c r="B87" s="9" t="s">
        <v>58</v>
      </c>
      <c r="C87" s="21">
        <v>757</v>
      </c>
      <c r="D87" s="21">
        <v>757</v>
      </c>
      <c r="E87" s="10" t="s">
        <v>4</v>
      </c>
      <c r="F87" s="19">
        <v>44515</v>
      </c>
      <c r="G87" s="19">
        <v>44521</v>
      </c>
      <c r="H87" s="12">
        <v>0.29166666666666669</v>
      </c>
      <c r="I87" s="12">
        <v>0.75</v>
      </c>
      <c r="J87" s="9" t="s">
        <v>72</v>
      </c>
      <c r="K87" s="7" t="str">
        <f>IF(A87="","",VLOOKUP(C87,AUX!$C$2:$E$23,2,1))</f>
        <v>Ituiutaba</v>
      </c>
      <c r="L87" s="6" t="str">
        <f>IF(A87="","",VLOOKUP(C87,AUX!$C$2:$E$23,3,1))</f>
        <v>MG</v>
      </c>
    </row>
    <row r="88" spans="1:12" x14ac:dyDescent="0.3">
      <c r="A88" s="20" t="s">
        <v>63</v>
      </c>
      <c r="B88" s="9" t="s">
        <v>58</v>
      </c>
      <c r="C88" s="21">
        <v>861.29</v>
      </c>
      <c r="D88" s="21">
        <v>861.29</v>
      </c>
      <c r="E88" s="10" t="s">
        <v>4</v>
      </c>
      <c r="F88" s="19">
        <v>44515</v>
      </c>
      <c r="G88" s="19">
        <v>44521</v>
      </c>
      <c r="H88" s="12">
        <v>0.29166666666666669</v>
      </c>
      <c r="I88" s="12">
        <v>0.75</v>
      </c>
      <c r="J88" s="9" t="s">
        <v>72</v>
      </c>
      <c r="K88" s="7" t="str">
        <f>IF(A88="","",VLOOKUP(C88,AUX!$C$2:$E$23,2,1))</f>
        <v>Santa Vitória</v>
      </c>
      <c r="L88" s="6" t="str">
        <f>IF(A88="","",VLOOKUP(C88,AUX!$C$2:$E$23,3,1))</f>
        <v>MG</v>
      </c>
    </row>
    <row r="89" spans="1:12" x14ac:dyDescent="0.3">
      <c r="A89" s="20" t="s">
        <v>63</v>
      </c>
      <c r="B89" s="9" t="s">
        <v>58</v>
      </c>
      <c r="C89" s="21">
        <v>861.29</v>
      </c>
      <c r="D89" s="21">
        <v>861.29</v>
      </c>
      <c r="E89" s="10" t="s">
        <v>4</v>
      </c>
      <c r="F89" s="19">
        <v>44515</v>
      </c>
      <c r="G89" s="19">
        <v>44521</v>
      </c>
      <c r="H89" s="12">
        <v>0.29166666666666669</v>
      </c>
      <c r="I89" s="12">
        <v>0.75</v>
      </c>
      <c r="J89" s="9" t="s">
        <v>72</v>
      </c>
      <c r="K89" s="7" t="str">
        <f>IF(A89="","",VLOOKUP(C89,AUX!$C$2:$E$23,2,1))</f>
        <v>Santa Vitória</v>
      </c>
      <c r="L89" s="6" t="str">
        <f>IF(A89="","",VLOOKUP(C89,AUX!$C$2:$E$23,3,1))</f>
        <v>MG</v>
      </c>
    </row>
    <row r="90" spans="1:12" x14ac:dyDescent="0.3">
      <c r="A90" s="20" t="s">
        <v>63</v>
      </c>
      <c r="B90" s="9" t="s">
        <v>58</v>
      </c>
      <c r="C90" s="21">
        <v>749.69</v>
      </c>
      <c r="D90" s="21">
        <v>749.69</v>
      </c>
      <c r="E90" s="10" t="s">
        <v>4</v>
      </c>
      <c r="F90" s="19">
        <v>44515</v>
      </c>
      <c r="G90" s="19">
        <v>44521</v>
      </c>
      <c r="H90" s="12">
        <v>0.29166666666666669</v>
      </c>
      <c r="I90" s="12">
        <v>0.75</v>
      </c>
      <c r="J90" s="9" t="s">
        <v>69</v>
      </c>
      <c r="K90" s="7" t="str">
        <f>IF(A90="","",VLOOKUP(C90,AUX!$C$2:$E$23,2,1))</f>
        <v>Ituiutaba</v>
      </c>
      <c r="L90" s="6" t="str">
        <f>IF(A90="","",VLOOKUP(C90,AUX!$C$2:$E$23,3,1))</f>
        <v>MG</v>
      </c>
    </row>
    <row r="91" spans="1:12" x14ac:dyDescent="0.3">
      <c r="A91" s="20" t="s">
        <v>63</v>
      </c>
      <c r="B91" s="9" t="s">
        <v>58</v>
      </c>
      <c r="C91" s="21">
        <v>751.54</v>
      </c>
      <c r="D91" s="21">
        <v>751.54</v>
      </c>
      <c r="E91" s="10" t="s">
        <v>4</v>
      </c>
      <c r="F91" s="19">
        <v>44515</v>
      </c>
      <c r="G91" s="19">
        <v>44521</v>
      </c>
      <c r="H91" s="12">
        <v>0.29166666666666669</v>
      </c>
      <c r="I91" s="12">
        <v>0.75</v>
      </c>
      <c r="J91" s="9" t="s">
        <v>69</v>
      </c>
      <c r="K91" s="7" t="str">
        <f>IF(A91="","",VLOOKUP(C91,AUX!$C$2:$E$23,2,1))</f>
        <v>Ituiutaba</v>
      </c>
      <c r="L91" s="6" t="str">
        <f>IF(A91="","",VLOOKUP(C91,AUX!$C$2:$E$23,3,1))</f>
        <v>MG</v>
      </c>
    </row>
    <row r="92" spans="1:12" x14ac:dyDescent="0.3">
      <c r="A92" s="20" t="s">
        <v>63</v>
      </c>
      <c r="B92" s="9" t="s">
        <v>58</v>
      </c>
      <c r="C92" s="21">
        <v>755.3</v>
      </c>
      <c r="D92" s="21">
        <v>755.3</v>
      </c>
      <c r="E92" s="10" t="s">
        <v>4</v>
      </c>
      <c r="F92" s="19">
        <v>44515</v>
      </c>
      <c r="G92" s="19">
        <v>44521</v>
      </c>
      <c r="H92" s="12">
        <v>0.29166666666666669</v>
      </c>
      <c r="I92" s="12">
        <v>0.75</v>
      </c>
      <c r="J92" s="9" t="s">
        <v>69</v>
      </c>
      <c r="K92" s="7" t="str">
        <f>IF(A92="","",VLOOKUP(C92,AUX!$C$2:$E$23,2,1))</f>
        <v>Ituiutaba</v>
      </c>
      <c r="L92" s="6" t="str">
        <f>IF(A92="","",VLOOKUP(C92,AUX!$C$2:$E$23,3,1))</f>
        <v>MG</v>
      </c>
    </row>
    <row r="93" spans="1:12" x14ac:dyDescent="0.3">
      <c r="A93" s="20" t="s">
        <v>63</v>
      </c>
      <c r="B93" s="9" t="s">
        <v>58</v>
      </c>
      <c r="C93" s="21">
        <v>755.3</v>
      </c>
      <c r="D93" s="21">
        <v>755.3</v>
      </c>
      <c r="E93" s="10" t="s">
        <v>4</v>
      </c>
      <c r="F93" s="19">
        <v>44515</v>
      </c>
      <c r="G93" s="19">
        <v>44521</v>
      </c>
      <c r="H93" s="12">
        <v>0.29166666666666669</v>
      </c>
      <c r="I93" s="12">
        <v>0.75</v>
      </c>
      <c r="J93" s="9" t="s">
        <v>69</v>
      </c>
      <c r="K93" s="7" t="str">
        <f>IF(A93="","",VLOOKUP(C93,AUX!$C$2:$E$23,2,1))</f>
        <v>Ituiutaba</v>
      </c>
      <c r="L93" s="6" t="str">
        <f>IF(A93="","",VLOOKUP(C93,AUX!$C$2:$E$23,3,1))</f>
        <v>MG</v>
      </c>
    </row>
    <row r="94" spans="1:12" x14ac:dyDescent="0.3">
      <c r="A94" s="20" t="s">
        <v>63</v>
      </c>
      <c r="B94" s="9" t="s">
        <v>58</v>
      </c>
      <c r="C94" s="21">
        <v>742.66</v>
      </c>
      <c r="D94" s="21">
        <v>745.66</v>
      </c>
      <c r="E94" s="10" t="s">
        <v>4</v>
      </c>
      <c r="F94" s="19">
        <v>44515</v>
      </c>
      <c r="G94" s="19">
        <v>44521</v>
      </c>
      <c r="H94" s="12">
        <v>0.29166666666666669</v>
      </c>
      <c r="I94" s="12">
        <v>0.75</v>
      </c>
      <c r="J94" s="9" t="s">
        <v>72</v>
      </c>
      <c r="K94" s="7" t="str">
        <f>IF(A94="","",VLOOKUP(C94,AUX!$C$2:$E$23,2,1))</f>
        <v>Ituiutaba</v>
      </c>
      <c r="L94" s="6" t="str">
        <f>IF(A94="","",VLOOKUP(C94,AUX!$C$2:$E$23,3,1))</f>
        <v>MG</v>
      </c>
    </row>
    <row r="95" spans="1:12" x14ac:dyDescent="0.3">
      <c r="A95" s="20" t="s">
        <v>63</v>
      </c>
      <c r="B95" s="9" t="s">
        <v>58</v>
      </c>
      <c r="C95" s="21">
        <v>742.66</v>
      </c>
      <c r="D95" s="21">
        <v>745.66</v>
      </c>
      <c r="E95" s="10" t="s">
        <v>4</v>
      </c>
      <c r="F95" s="19">
        <v>44515</v>
      </c>
      <c r="G95" s="19">
        <v>44521</v>
      </c>
      <c r="H95" s="12">
        <v>0.29166666666666669</v>
      </c>
      <c r="I95" s="12">
        <v>0.75</v>
      </c>
      <c r="J95" s="9" t="s">
        <v>72</v>
      </c>
      <c r="K95" s="7" t="str">
        <f>IF(A95="","",VLOOKUP(C95,AUX!$C$2:$E$23,2,1))</f>
        <v>Ituiutaba</v>
      </c>
      <c r="L95" s="6" t="str">
        <f>IF(A95="","",VLOOKUP(C95,AUX!$C$2:$E$23,3,1))</f>
        <v>MG</v>
      </c>
    </row>
    <row r="96" spans="1:12" x14ac:dyDescent="0.3">
      <c r="A96" s="20" t="s">
        <v>63</v>
      </c>
      <c r="B96" s="9" t="s">
        <v>58</v>
      </c>
      <c r="C96" s="21">
        <v>750.5</v>
      </c>
      <c r="D96" s="21">
        <v>753.5</v>
      </c>
      <c r="E96" s="10" t="s">
        <v>4</v>
      </c>
      <c r="F96" s="19">
        <v>44515</v>
      </c>
      <c r="G96" s="19">
        <v>44521</v>
      </c>
      <c r="H96" s="12">
        <v>0.29166666666666669</v>
      </c>
      <c r="I96" s="12">
        <v>0.75</v>
      </c>
      <c r="J96" s="9" t="s">
        <v>72</v>
      </c>
      <c r="K96" s="7" t="str">
        <f>IF(A96="","",VLOOKUP(C96,AUX!$C$2:$E$23,2,1))</f>
        <v>Ituiutaba</v>
      </c>
      <c r="L96" s="6" t="str">
        <f>IF(A96="","",VLOOKUP(C96,AUX!$C$2:$E$23,3,1))</f>
        <v>MG</v>
      </c>
    </row>
    <row r="97" spans="1:12" x14ac:dyDescent="0.3">
      <c r="A97" s="20" t="s">
        <v>63</v>
      </c>
      <c r="B97" s="9" t="s">
        <v>58</v>
      </c>
      <c r="C97" s="21">
        <v>750.5</v>
      </c>
      <c r="D97" s="21">
        <v>753.5</v>
      </c>
      <c r="E97" s="10" t="s">
        <v>4</v>
      </c>
      <c r="F97" s="19">
        <v>44515</v>
      </c>
      <c r="G97" s="19">
        <v>44521</v>
      </c>
      <c r="H97" s="12">
        <v>0.29166666666666669</v>
      </c>
      <c r="I97" s="12">
        <v>0.75</v>
      </c>
      <c r="J97" s="9" t="s">
        <v>72</v>
      </c>
      <c r="K97" s="7" t="str">
        <f>IF(A97="","",VLOOKUP(C97,AUX!$C$2:$E$23,2,1))</f>
        <v>Ituiutaba</v>
      </c>
      <c r="L97" s="6" t="str">
        <f>IF(A97="","",VLOOKUP(C97,AUX!$C$2:$E$23,3,1))</f>
        <v>MG</v>
      </c>
    </row>
    <row r="98" spans="1:12" x14ac:dyDescent="0.3">
      <c r="A98" s="20" t="s">
        <v>63</v>
      </c>
      <c r="B98" s="9" t="s">
        <v>58</v>
      </c>
      <c r="C98" s="21">
        <v>750.5</v>
      </c>
      <c r="D98" s="21">
        <v>753.5</v>
      </c>
      <c r="E98" s="10" t="s">
        <v>4</v>
      </c>
      <c r="F98" s="19">
        <v>44515</v>
      </c>
      <c r="G98" s="19">
        <v>44521</v>
      </c>
      <c r="H98" s="12">
        <v>0.29166666666666669</v>
      </c>
      <c r="I98" s="12">
        <v>0.75</v>
      </c>
      <c r="J98" s="9" t="s">
        <v>72</v>
      </c>
      <c r="K98" s="7" t="str">
        <f>IF(A98="","",VLOOKUP(C98,AUX!$C$2:$E$23,2,1))</f>
        <v>Ituiutaba</v>
      </c>
      <c r="L98" s="6" t="str">
        <f>IF(A98="","",VLOOKUP(C98,AUX!$C$2:$E$23,3,1))</f>
        <v>MG</v>
      </c>
    </row>
    <row r="99" spans="1:12" x14ac:dyDescent="0.3">
      <c r="A99" s="20" t="s">
        <v>63</v>
      </c>
      <c r="B99" s="9" t="s">
        <v>58</v>
      </c>
      <c r="C99" s="21">
        <v>752.97</v>
      </c>
      <c r="D99" s="21">
        <v>755.97</v>
      </c>
      <c r="E99" s="10" t="s">
        <v>4</v>
      </c>
      <c r="F99" s="19">
        <v>44515</v>
      </c>
      <c r="G99" s="19">
        <v>44521</v>
      </c>
      <c r="H99" s="12">
        <v>0.29166666666666669</v>
      </c>
      <c r="I99" s="12">
        <v>0.75</v>
      </c>
      <c r="J99" s="9" t="s">
        <v>72</v>
      </c>
      <c r="K99" s="7" t="str">
        <f>IF(A99="","",VLOOKUP(C99,AUX!$C$2:$E$23,2,1))</f>
        <v>Ituiutaba</v>
      </c>
      <c r="L99" s="6" t="str">
        <f>IF(A99="","",VLOOKUP(C99,AUX!$C$2:$E$23,3,1))</f>
        <v>MG</v>
      </c>
    </row>
    <row r="100" spans="1:12" x14ac:dyDescent="0.3">
      <c r="A100" s="20" t="s">
        <v>63</v>
      </c>
      <c r="B100" s="9" t="s">
        <v>58</v>
      </c>
      <c r="C100" s="21">
        <v>752.97</v>
      </c>
      <c r="D100" s="21">
        <v>755.97</v>
      </c>
      <c r="E100" s="10" t="s">
        <v>4</v>
      </c>
      <c r="F100" s="19">
        <v>44515</v>
      </c>
      <c r="G100" s="19">
        <v>44521</v>
      </c>
      <c r="H100" s="12">
        <v>0.29166666666666669</v>
      </c>
      <c r="I100" s="12">
        <v>0.75</v>
      </c>
      <c r="J100" s="9" t="s">
        <v>72</v>
      </c>
      <c r="K100" s="7" t="str">
        <f>IF(A100="","",VLOOKUP(C100,AUX!$C$2:$E$23,2,1))</f>
        <v>Ituiutaba</v>
      </c>
      <c r="L100" s="6" t="str">
        <f>IF(A100="","",VLOOKUP(C100,AUX!$C$2:$E$23,3,1))</f>
        <v>MG</v>
      </c>
    </row>
    <row r="101" spans="1:12" x14ac:dyDescent="0.3">
      <c r="A101" s="20" t="s">
        <v>63</v>
      </c>
      <c r="B101" s="9" t="s">
        <v>58</v>
      </c>
      <c r="C101" s="21">
        <v>752.97</v>
      </c>
      <c r="D101" s="21">
        <v>755.97</v>
      </c>
      <c r="E101" s="10" t="s">
        <v>4</v>
      </c>
      <c r="F101" s="19">
        <v>44515</v>
      </c>
      <c r="G101" s="19">
        <v>44521</v>
      </c>
      <c r="H101" s="12">
        <v>0.29166666666666669</v>
      </c>
      <c r="I101" s="12">
        <v>0.75</v>
      </c>
      <c r="J101" s="9" t="s">
        <v>72</v>
      </c>
      <c r="K101" s="7" t="str">
        <f>IF(A101="","",VLOOKUP(C101,AUX!$C$2:$E$23,2,1))</f>
        <v>Ituiutaba</v>
      </c>
      <c r="L101" s="6" t="str">
        <f>IF(A101="","",VLOOKUP(C101,AUX!$C$2:$E$23,3,1))</f>
        <v>MG</v>
      </c>
    </row>
    <row r="102" spans="1:12" x14ac:dyDescent="0.3">
      <c r="A102" s="20" t="s">
        <v>63</v>
      </c>
      <c r="B102" s="9" t="s">
        <v>54</v>
      </c>
      <c r="C102" s="21">
        <v>626</v>
      </c>
      <c r="D102" s="21">
        <v>626</v>
      </c>
      <c r="E102" s="10" t="s">
        <v>4</v>
      </c>
      <c r="F102" s="19">
        <v>44515</v>
      </c>
      <c r="G102" s="19">
        <v>44521</v>
      </c>
      <c r="H102" s="12">
        <v>0.29166666666666669</v>
      </c>
      <c r="I102" s="12">
        <v>0.75</v>
      </c>
      <c r="J102" s="9" t="s">
        <v>69</v>
      </c>
      <c r="K102" s="7" t="str">
        <f>IF(A102="","",VLOOKUP(C102,AUX!$C$2:$E$23,2,1))</f>
        <v>Uberlândia</v>
      </c>
      <c r="L102" s="6" t="str">
        <f>IF(A102="","",VLOOKUP(C102,AUX!$C$2:$E$23,3,1))</f>
        <v>MG</v>
      </c>
    </row>
    <row r="103" spans="1:12" x14ac:dyDescent="0.3">
      <c r="A103" s="20" t="s">
        <v>63</v>
      </c>
      <c r="B103" s="9" t="s">
        <v>54</v>
      </c>
      <c r="C103" s="21">
        <v>626.52</v>
      </c>
      <c r="D103" s="21">
        <v>626.52</v>
      </c>
      <c r="E103" s="10" t="s">
        <v>4</v>
      </c>
      <c r="F103" s="19">
        <v>44515</v>
      </c>
      <c r="G103" s="19">
        <v>44521</v>
      </c>
      <c r="H103" s="12">
        <v>0.29166666666666669</v>
      </c>
      <c r="I103" s="12">
        <v>0.75</v>
      </c>
      <c r="J103" s="9" t="s">
        <v>70</v>
      </c>
      <c r="K103" s="7" t="str">
        <f>IF(A103="","",VLOOKUP(C103,AUX!$C$2:$E$23,2,1))</f>
        <v>Uberlândia</v>
      </c>
      <c r="L103" s="6" t="str">
        <f>IF(A103="","",VLOOKUP(C103,AUX!$C$2:$E$23,3,1))</f>
        <v>MG</v>
      </c>
    </row>
    <row r="104" spans="1:12" x14ac:dyDescent="0.3">
      <c r="A104" s="20" t="s">
        <v>63</v>
      </c>
      <c r="B104" s="9" t="s">
        <v>54</v>
      </c>
      <c r="C104" s="21">
        <v>627.17999999999995</v>
      </c>
      <c r="D104" s="21">
        <v>627.17999999999995</v>
      </c>
      <c r="E104" s="10" t="s">
        <v>4</v>
      </c>
      <c r="F104" s="19">
        <v>44515</v>
      </c>
      <c r="G104" s="19">
        <v>44521</v>
      </c>
      <c r="H104" s="12">
        <v>0.29166666666666669</v>
      </c>
      <c r="I104" s="12">
        <v>0.75</v>
      </c>
      <c r="J104" s="9" t="s">
        <v>70</v>
      </c>
      <c r="K104" s="7" t="str">
        <f>IF(A104="","",VLOOKUP(C104,AUX!$C$2:$E$23,2,1))</f>
        <v>Uberlândia</v>
      </c>
      <c r="L104" s="6" t="str">
        <f>IF(A104="","",VLOOKUP(C104,AUX!$C$2:$E$23,3,1))</f>
        <v>MG</v>
      </c>
    </row>
    <row r="105" spans="1:12" x14ac:dyDescent="0.3">
      <c r="A105" s="20" t="s">
        <v>63</v>
      </c>
      <c r="B105" s="9" t="s">
        <v>54</v>
      </c>
      <c r="C105" s="21">
        <v>628.6</v>
      </c>
      <c r="D105" s="21">
        <v>628.6</v>
      </c>
      <c r="E105" s="10" t="s">
        <v>4</v>
      </c>
      <c r="F105" s="19">
        <v>44515</v>
      </c>
      <c r="G105" s="19">
        <v>44521</v>
      </c>
      <c r="H105" s="12">
        <v>0.29166666666666669</v>
      </c>
      <c r="I105" s="12">
        <v>0.75</v>
      </c>
      <c r="J105" s="9" t="s">
        <v>70</v>
      </c>
      <c r="K105" s="7" t="str">
        <f>IF(A105="","",VLOOKUP(C105,AUX!$C$2:$E$23,2,1))</f>
        <v>Uberlândia</v>
      </c>
      <c r="L105" s="6" t="str">
        <f>IF(A105="","",VLOOKUP(C105,AUX!$C$2:$E$23,3,1))</f>
        <v>MG</v>
      </c>
    </row>
    <row r="106" spans="1:12" x14ac:dyDescent="0.3">
      <c r="A106" s="20" t="s">
        <v>63</v>
      </c>
      <c r="B106" s="9" t="s">
        <v>54</v>
      </c>
      <c r="C106" s="21">
        <v>629.16999999999996</v>
      </c>
      <c r="D106" s="21">
        <v>629.16999999999996</v>
      </c>
      <c r="E106" s="10" t="s">
        <v>4</v>
      </c>
      <c r="F106" s="19">
        <v>44515</v>
      </c>
      <c r="G106" s="19">
        <v>44521</v>
      </c>
      <c r="H106" s="12">
        <v>0.29166666666666669</v>
      </c>
      <c r="I106" s="12">
        <v>0.75</v>
      </c>
      <c r="J106" s="9" t="s">
        <v>69</v>
      </c>
      <c r="K106" s="7" t="str">
        <f>IF(A106="","",VLOOKUP(C106,AUX!$C$2:$E$23,2,1))</f>
        <v>Uberlândia</v>
      </c>
      <c r="L106" s="6" t="str">
        <f>IF(A106="","",VLOOKUP(C106,AUX!$C$2:$E$23,3,1))</f>
        <v>MG</v>
      </c>
    </row>
    <row r="107" spans="1:12" x14ac:dyDescent="0.3">
      <c r="A107" s="20" t="s">
        <v>63</v>
      </c>
      <c r="B107" s="9" t="s">
        <v>54</v>
      </c>
      <c r="C107" s="21">
        <v>635.85</v>
      </c>
      <c r="D107" s="21">
        <v>635.85</v>
      </c>
      <c r="E107" s="10" t="s">
        <v>4</v>
      </c>
      <c r="F107" s="19">
        <v>44515</v>
      </c>
      <c r="G107" s="19">
        <v>44521</v>
      </c>
      <c r="H107" s="12">
        <v>0.29166666666666669</v>
      </c>
      <c r="I107" s="12">
        <v>0.75</v>
      </c>
      <c r="J107" s="9" t="s">
        <v>70</v>
      </c>
      <c r="K107" s="7" t="str">
        <f>IF(A107="","",VLOOKUP(C107,AUX!$C$2:$E$23,2,1))</f>
        <v>Uberlândia</v>
      </c>
      <c r="L107" s="6" t="str">
        <f>IF(A107="","",VLOOKUP(C107,AUX!$C$2:$E$23,3,1))</f>
        <v>MG</v>
      </c>
    </row>
    <row r="108" spans="1:12" x14ac:dyDescent="0.3">
      <c r="A108" s="20" t="s">
        <v>63</v>
      </c>
      <c r="B108" s="9" t="s">
        <v>54</v>
      </c>
      <c r="C108" s="21">
        <v>637.64499999999998</v>
      </c>
      <c r="D108" s="21">
        <v>637.64499999999998</v>
      </c>
      <c r="E108" s="10" t="s">
        <v>4</v>
      </c>
      <c r="F108" s="19">
        <v>44515</v>
      </c>
      <c r="G108" s="19">
        <v>44521</v>
      </c>
      <c r="H108" s="12">
        <v>0.29166666666666669</v>
      </c>
      <c r="I108" s="12">
        <v>0.75</v>
      </c>
      <c r="J108" s="9" t="s">
        <v>69</v>
      </c>
      <c r="K108" s="7" t="str">
        <f>IF(A108="","",VLOOKUP(C108,AUX!$C$2:$E$23,2,1))</f>
        <v>Uberlândia</v>
      </c>
      <c r="L108" s="6" t="str">
        <f>IF(A108="","",VLOOKUP(C108,AUX!$C$2:$E$23,3,1))</f>
        <v>MG</v>
      </c>
    </row>
    <row r="109" spans="1:12" x14ac:dyDescent="0.3">
      <c r="A109" s="20" t="s">
        <v>63</v>
      </c>
      <c r="B109" s="9" t="s">
        <v>54</v>
      </c>
      <c r="C109" s="21">
        <v>637.94000000000005</v>
      </c>
      <c r="D109" s="21">
        <v>637.94000000000005</v>
      </c>
      <c r="E109" s="10" t="s">
        <v>4</v>
      </c>
      <c r="F109" s="19">
        <v>44515</v>
      </c>
      <c r="G109" s="19">
        <v>44521</v>
      </c>
      <c r="H109" s="12">
        <v>0.29166666666666669</v>
      </c>
      <c r="I109" s="12">
        <v>0.75</v>
      </c>
      <c r="J109" s="9" t="s">
        <v>70</v>
      </c>
      <c r="K109" s="7" t="str">
        <f>IF(A109="","",VLOOKUP(C109,AUX!$C$2:$E$23,2,1))</f>
        <v>Uberlândia</v>
      </c>
      <c r="L109" s="6" t="str">
        <f>IF(A109="","",VLOOKUP(C109,AUX!$C$2:$E$23,3,1))</f>
        <v>MG</v>
      </c>
    </row>
    <row r="110" spans="1:12" x14ac:dyDescent="0.3">
      <c r="A110" s="20" t="s">
        <v>63</v>
      </c>
      <c r="B110" s="9" t="s">
        <v>54</v>
      </c>
      <c r="C110" s="21">
        <v>641.64</v>
      </c>
      <c r="D110" s="21">
        <v>641.64</v>
      </c>
      <c r="E110" s="10" t="s">
        <v>4</v>
      </c>
      <c r="F110" s="19">
        <v>44515</v>
      </c>
      <c r="G110" s="19">
        <v>44521</v>
      </c>
      <c r="H110" s="12">
        <v>0.29166666666666669</v>
      </c>
      <c r="I110" s="12">
        <v>0.75</v>
      </c>
      <c r="J110" s="9" t="s">
        <v>70</v>
      </c>
      <c r="K110" s="7" t="str">
        <f>IF(A110="","",VLOOKUP(C110,AUX!$C$2:$E$23,2,1))</f>
        <v>Uberlândia</v>
      </c>
      <c r="L110" s="6" t="str">
        <f>IF(A110="","",VLOOKUP(C110,AUX!$C$2:$E$23,3,1))</f>
        <v>MG</v>
      </c>
    </row>
    <row r="111" spans="1:12" x14ac:dyDescent="0.3">
      <c r="A111" s="20" t="s">
        <v>63</v>
      </c>
      <c r="B111" s="9" t="s">
        <v>54</v>
      </c>
      <c r="C111" s="21">
        <v>654.82000000000005</v>
      </c>
      <c r="D111" s="21">
        <v>654.82000000000005</v>
      </c>
      <c r="E111" s="10" t="s">
        <v>4</v>
      </c>
      <c r="F111" s="19">
        <v>44515</v>
      </c>
      <c r="G111" s="19">
        <v>44521</v>
      </c>
      <c r="H111" s="12">
        <v>0.29166666666666669</v>
      </c>
      <c r="I111" s="12">
        <v>0.75</v>
      </c>
      <c r="J111" s="9" t="s">
        <v>69</v>
      </c>
      <c r="K111" s="7" t="str">
        <f>IF(A111="","",VLOOKUP(C111,AUX!$C$2:$E$23,2,1))</f>
        <v>Monte Alegre de Minas</v>
      </c>
      <c r="L111" s="6" t="str">
        <f>IF(A111="","",VLOOKUP(C111,AUX!$C$2:$E$23,3,1))</f>
        <v>MG</v>
      </c>
    </row>
    <row r="112" spans="1:12" x14ac:dyDescent="0.3">
      <c r="A112" s="20" t="s">
        <v>63</v>
      </c>
      <c r="B112" s="9" t="s">
        <v>54</v>
      </c>
      <c r="C112" s="21">
        <v>658.88</v>
      </c>
      <c r="D112" s="21">
        <v>658.88</v>
      </c>
      <c r="E112" s="10" t="s">
        <v>4</v>
      </c>
      <c r="F112" s="19">
        <v>44515</v>
      </c>
      <c r="G112" s="19">
        <v>44521</v>
      </c>
      <c r="H112" s="12">
        <v>0.29166666666666669</v>
      </c>
      <c r="I112" s="12">
        <v>0.75</v>
      </c>
      <c r="J112" s="9" t="s">
        <v>69</v>
      </c>
      <c r="K112" s="7" t="str">
        <f>IF(A112="","",VLOOKUP(C112,AUX!$C$2:$E$23,2,1))</f>
        <v>Monte Alegre de Minas</v>
      </c>
      <c r="L112" s="6" t="str">
        <f>IF(A112="","",VLOOKUP(C112,AUX!$C$2:$E$23,3,1))</f>
        <v>MG</v>
      </c>
    </row>
    <row r="113" spans="1:12" x14ac:dyDescent="0.3">
      <c r="A113" s="20" t="s">
        <v>63</v>
      </c>
      <c r="B113" s="9" t="s">
        <v>54</v>
      </c>
      <c r="C113" s="21">
        <v>685.9</v>
      </c>
      <c r="D113" s="21">
        <v>685.9</v>
      </c>
      <c r="E113" s="10" t="s">
        <v>4</v>
      </c>
      <c r="F113" s="19">
        <v>44515</v>
      </c>
      <c r="G113" s="19">
        <v>44521</v>
      </c>
      <c r="H113" s="12">
        <v>0.29166666666666669</v>
      </c>
      <c r="I113" s="12">
        <v>0.75</v>
      </c>
      <c r="J113" s="9" t="s">
        <v>69</v>
      </c>
      <c r="K113" s="7" t="str">
        <f>IF(A113="","",VLOOKUP(C113,AUX!$C$2:$E$23,2,1))</f>
        <v>Monte Alegre de Minas</v>
      </c>
      <c r="L113" s="6" t="str">
        <f>IF(A113="","",VLOOKUP(C113,AUX!$C$2:$E$23,3,1))</f>
        <v>MG</v>
      </c>
    </row>
    <row r="114" spans="1:12" x14ac:dyDescent="0.3">
      <c r="A114" s="20" t="s">
        <v>63</v>
      </c>
      <c r="B114" s="9" t="s">
        <v>54</v>
      </c>
      <c r="C114" s="21">
        <v>687.15</v>
      </c>
      <c r="D114" s="21">
        <v>687.15</v>
      </c>
      <c r="E114" s="10" t="s">
        <v>4</v>
      </c>
      <c r="F114" s="19">
        <v>44515</v>
      </c>
      <c r="G114" s="19">
        <v>44521</v>
      </c>
      <c r="H114" s="12">
        <v>0.29166666666666669</v>
      </c>
      <c r="I114" s="12">
        <v>0.75</v>
      </c>
      <c r="J114" s="9" t="s">
        <v>70</v>
      </c>
      <c r="K114" s="7" t="str">
        <f>IF(A114="","",VLOOKUP(C114,AUX!$C$2:$E$23,2,1))</f>
        <v>Monte Alegre de Minas</v>
      </c>
      <c r="L114" s="6" t="str">
        <f>IF(A114="","",VLOOKUP(C114,AUX!$C$2:$E$23,3,1))</f>
        <v>MG</v>
      </c>
    </row>
    <row r="115" spans="1:12" x14ac:dyDescent="0.3">
      <c r="A115" s="20" t="s">
        <v>63</v>
      </c>
      <c r="B115" s="9" t="s">
        <v>54</v>
      </c>
      <c r="C115" s="21">
        <v>688</v>
      </c>
      <c r="D115" s="21">
        <v>688</v>
      </c>
      <c r="E115" s="10" t="s">
        <v>4</v>
      </c>
      <c r="F115" s="19">
        <v>44515</v>
      </c>
      <c r="G115" s="19">
        <v>44521</v>
      </c>
      <c r="H115" s="12">
        <v>0.29166666666666669</v>
      </c>
      <c r="I115" s="12">
        <v>0.75</v>
      </c>
      <c r="J115" s="9" t="s">
        <v>69</v>
      </c>
      <c r="K115" s="7" t="str">
        <f>IF(A115="","",VLOOKUP(C115,AUX!$C$2:$E$23,2,1))</f>
        <v>Monte Alegre de Minas</v>
      </c>
      <c r="L115" s="6" t="str">
        <f>IF(A115="","",VLOOKUP(C115,AUX!$C$2:$E$23,3,1))</f>
        <v>MG</v>
      </c>
    </row>
    <row r="116" spans="1:12" x14ac:dyDescent="0.3">
      <c r="A116" s="20" t="s">
        <v>63</v>
      </c>
      <c r="B116" s="9" t="s">
        <v>54</v>
      </c>
      <c r="C116" s="21">
        <v>690.7</v>
      </c>
      <c r="D116" s="21">
        <v>690.7</v>
      </c>
      <c r="E116" s="10" t="s">
        <v>4</v>
      </c>
      <c r="F116" s="19">
        <v>44515</v>
      </c>
      <c r="G116" s="19">
        <v>44521</v>
      </c>
      <c r="H116" s="12">
        <v>0.29166666666666669</v>
      </c>
      <c r="I116" s="12">
        <v>0.75</v>
      </c>
      <c r="J116" s="9" t="s">
        <v>70</v>
      </c>
      <c r="K116" s="7" t="str">
        <f>IF(A116="","",VLOOKUP(C116,AUX!$C$2:$E$23,2,1))</f>
        <v>Monte Alegre de Minas</v>
      </c>
      <c r="L116" s="6" t="str">
        <f>IF(A116="","",VLOOKUP(C116,AUX!$C$2:$E$23,3,1))</f>
        <v>MG</v>
      </c>
    </row>
    <row r="117" spans="1:12" x14ac:dyDescent="0.3">
      <c r="A117" s="20" t="s">
        <v>63</v>
      </c>
      <c r="B117" s="9" t="s">
        <v>54</v>
      </c>
      <c r="C117" s="21">
        <v>626.66999999999996</v>
      </c>
      <c r="D117" s="21">
        <v>626.66999999999996</v>
      </c>
      <c r="E117" s="10" t="s">
        <v>4</v>
      </c>
      <c r="F117" s="19">
        <v>44515</v>
      </c>
      <c r="G117" s="19">
        <v>44521</v>
      </c>
      <c r="H117" s="12">
        <v>0.29166666666666669</v>
      </c>
      <c r="I117" s="12">
        <v>0.75</v>
      </c>
      <c r="J117" s="9" t="s">
        <v>70</v>
      </c>
      <c r="K117" s="7" t="str">
        <f>IF(A117="","",VLOOKUP(C117,AUX!$C$2:$E$23,2,1))</f>
        <v>Uberlândia</v>
      </c>
      <c r="L117" s="6" t="str">
        <f>IF(A117="","",VLOOKUP(C117,AUX!$C$2:$E$23,3,1))</f>
        <v>MG</v>
      </c>
    </row>
    <row r="118" spans="1:12" x14ac:dyDescent="0.3">
      <c r="A118" s="20" t="s">
        <v>63</v>
      </c>
      <c r="B118" s="9" t="s">
        <v>54</v>
      </c>
      <c r="C118" s="21">
        <v>632.15</v>
      </c>
      <c r="D118" s="21">
        <v>632.15</v>
      </c>
      <c r="E118" s="10" t="s">
        <v>4</v>
      </c>
      <c r="F118" s="19">
        <v>44515</v>
      </c>
      <c r="G118" s="19">
        <v>44521</v>
      </c>
      <c r="H118" s="12">
        <v>0.29166666666666669</v>
      </c>
      <c r="I118" s="12">
        <v>0.75</v>
      </c>
      <c r="J118" s="9" t="s">
        <v>69</v>
      </c>
      <c r="K118" s="7" t="str">
        <f>IF(A118="","",VLOOKUP(C118,AUX!$C$2:$E$23,2,1))</f>
        <v>Uberlândia</v>
      </c>
      <c r="L118" s="6" t="str">
        <f>IF(A118="","",VLOOKUP(C118,AUX!$C$2:$E$23,3,1))</f>
        <v>MG</v>
      </c>
    </row>
    <row r="119" spans="1:12" x14ac:dyDescent="0.3">
      <c r="A119" s="20" t="s">
        <v>63</v>
      </c>
      <c r="B119" s="9" t="s">
        <v>54</v>
      </c>
      <c r="C119" s="21">
        <v>632.15</v>
      </c>
      <c r="D119" s="21">
        <v>632.15</v>
      </c>
      <c r="E119" s="10" t="s">
        <v>4</v>
      </c>
      <c r="F119" s="19">
        <v>44515</v>
      </c>
      <c r="G119" s="19">
        <v>44521</v>
      </c>
      <c r="H119" s="12">
        <v>0.29166666666666669</v>
      </c>
      <c r="I119" s="12">
        <v>0.75</v>
      </c>
      <c r="J119" s="9" t="s">
        <v>69</v>
      </c>
      <c r="K119" s="7" t="str">
        <f>IF(A119="","",VLOOKUP(C119,AUX!$C$2:$E$23,2,1))</f>
        <v>Uberlândia</v>
      </c>
      <c r="L119" s="6" t="str">
        <f>IF(A119="","",VLOOKUP(C119,AUX!$C$2:$E$23,3,1))</f>
        <v>MG</v>
      </c>
    </row>
    <row r="120" spans="1:12" x14ac:dyDescent="0.3">
      <c r="A120" s="20" t="s">
        <v>63</v>
      </c>
      <c r="B120" s="9" t="s">
        <v>54</v>
      </c>
      <c r="C120" s="21">
        <v>635.38</v>
      </c>
      <c r="D120" s="21">
        <v>635.38</v>
      </c>
      <c r="E120" s="10" t="s">
        <v>4</v>
      </c>
      <c r="F120" s="19">
        <v>44515</v>
      </c>
      <c r="G120" s="19">
        <v>44521</v>
      </c>
      <c r="H120" s="12">
        <v>0.29166666666666669</v>
      </c>
      <c r="I120" s="12">
        <v>0.75</v>
      </c>
      <c r="J120" s="9" t="s">
        <v>69</v>
      </c>
      <c r="K120" s="7" t="str">
        <f>IF(A120="","",VLOOKUP(C120,AUX!$C$2:$E$23,2,1))</f>
        <v>Uberlândia</v>
      </c>
      <c r="L120" s="6" t="str">
        <f>IF(A120="","",VLOOKUP(C120,AUX!$C$2:$E$23,3,1))</f>
        <v>MG</v>
      </c>
    </row>
    <row r="121" spans="1:12" x14ac:dyDescent="0.3">
      <c r="A121" s="20" t="s">
        <v>63</v>
      </c>
      <c r="B121" s="9" t="s">
        <v>54</v>
      </c>
      <c r="C121" s="21">
        <v>635.38</v>
      </c>
      <c r="D121" s="21">
        <v>635.38</v>
      </c>
      <c r="E121" s="10" t="s">
        <v>4</v>
      </c>
      <c r="F121" s="19">
        <v>44515</v>
      </c>
      <c r="G121" s="19">
        <v>44521</v>
      </c>
      <c r="H121" s="12">
        <v>0.29166666666666669</v>
      </c>
      <c r="I121" s="12">
        <v>0.75</v>
      </c>
      <c r="J121" s="9" t="s">
        <v>69</v>
      </c>
      <c r="K121" s="7" t="str">
        <f>IF(A121="","",VLOOKUP(C121,AUX!$C$2:$E$23,2,1))</f>
        <v>Uberlândia</v>
      </c>
      <c r="L121" s="6" t="str">
        <f>IF(A121="","",VLOOKUP(C121,AUX!$C$2:$E$23,3,1))</f>
        <v>MG</v>
      </c>
    </row>
    <row r="122" spans="1:12" x14ac:dyDescent="0.3">
      <c r="A122" s="20" t="s">
        <v>63</v>
      </c>
      <c r="B122" s="9" t="s">
        <v>54</v>
      </c>
      <c r="C122" s="21">
        <v>636.05999999999995</v>
      </c>
      <c r="D122" s="21">
        <v>636.05999999999995</v>
      </c>
      <c r="E122" s="10" t="s">
        <v>4</v>
      </c>
      <c r="F122" s="19">
        <v>44515</v>
      </c>
      <c r="G122" s="19">
        <v>44521</v>
      </c>
      <c r="H122" s="12">
        <v>0.29166666666666669</v>
      </c>
      <c r="I122" s="12">
        <v>0.75</v>
      </c>
      <c r="J122" s="9" t="s">
        <v>69</v>
      </c>
      <c r="K122" s="7" t="str">
        <f>IF(A122="","",VLOOKUP(C122,AUX!$C$2:$E$23,2,1))</f>
        <v>Uberlândia</v>
      </c>
      <c r="L122" s="6" t="str">
        <f>IF(A122="","",VLOOKUP(C122,AUX!$C$2:$E$23,3,1))</f>
        <v>MG</v>
      </c>
    </row>
    <row r="123" spans="1:12" x14ac:dyDescent="0.3">
      <c r="A123" s="20" t="s">
        <v>63</v>
      </c>
      <c r="B123" s="9" t="s">
        <v>54</v>
      </c>
      <c r="C123" s="21">
        <v>636.05999999999995</v>
      </c>
      <c r="D123" s="21">
        <v>636.05999999999995</v>
      </c>
      <c r="E123" s="10" t="s">
        <v>4</v>
      </c>
      <c r="F123" s="19">
        <v>44515</v>
      </c>
      <c r="G123" s="19">
        <v>44521</v>
      </c>
      <c r="H123" s="12">
        <v>0.29166666666666669</v>
      </c>
      <c r="I123" s="12">
        <v>0.75</v>
      </c>
      <c r="J123" s="9" t="s">
        <v>69</v>
      </c>
      <c r="K123" s="7" t="str">
        <f>IF(A123="","",VLOOKUP(C123,AUX!$C$2:$E$23,2,1))</f>
        <v>Uberlândia</v>
      </c>
      <c r="L123" s="6" t="str">
        <f>IF(A123="","",VLOOKUP(C123,AUX!$C$2:$E$23,3,1))</f>
        <v>MG</v>
      </c>
    </row>
    <row r="124" spans="1:12" x14ac:dyDescent="0.3">
      <c r="A124" s="20" t="s">
        <v>63</v>
      </c>
      <c r="B124" s="9" t="s">
        <v>54</v>
      </c>
      <c r="C124" s="21">
        <v>637.70000000000005</v>
      </c>
      <c r="D124" s="21">
        <v>637.70000000000005</v>
      </c>
      <c r="E124" s="10" t="s">
        <v>4</v>
      </c>
      <c r="F124" s="19">
        <v>44515</v>
      </c>
      <c r="G124" s="19">
        <v>44521</v>
      </c>
      <c r="H124" s="12">
        <v>0.29166666666666669</v>
      </c>
      <c r="I124" s="12">
        <v>0.75</v>
      </c>
      <c r="J124" s="9" t="s">
        <v>69</v>
      </c>
      <c r="K124" s="7" t="str">
        <f>IF(A124="","",VLOOKUP(C124,AUX!$C$2:$E$23,2,1))</f>
        <v>Uberlândia</v>
      </c>
      <c r="L124" s="6" t="str">
        <f>IF(A124="","",VLOOKUP(C124,AUX!$C$2:$E$23,3,1))</f>
        <v>MG</v>
      </c>
    </row>
    <row r="125" spans="1:12" x14ac:dyDescent="0.3">
      <c r="A125" s="20" t="s">
        <v>63</v>
      </c>
      <c r="B125" s="9" t="s">
        <v>54</v>
      </c>
      <c r="C125" s="21">
        <v>637.72</v>
      </c>
      <c r="D125" s="21">
        <v>637.72</v>
      </c>
      <c r="E125" s="10" t="s">
        <v>4</v>
      </c>
      <c r="F125" s="19">
        <v>44515</v>
      </c>
      <c r="G125" s="19">
        <v>44521</v>
      </c>
      <c r="H125" s="12">
        <v>0.29166666666666669</v>
      </c>
      <c r="I125" s="12">
        <v>0.75</v>
      </c>
      <c r="J125" s="9" t="s">
        <v>69</v>
      </c>
      <c r="K125" s="7" t="str">
        <f>IF(A125="","",VLOOKUP(C125,AUX!$C$2:$E$23,2,1))</f>
        <v>Uberlândia</v>
      </c>
      <c r="L125" s="6" t="str">
        <f>IF(A125="","",VLOOKUP(C125,AUX!$C$2:$E$23,3,1))</f>
        <v>MG</v>
      </c>
    </row>
    <row r="126" spans="1:12" x14ac:dyDescent="0.3">
      <c r="A126" s="20" t="s">
        <v>63</v>
      </c>
      <c r="B126" s="9" t="s">
        <v>54</v>
      </c>
      <c r="C126" s="21">
        <v>637.82000000000005</v>
      </c>
      <c r="D126" s="21">
        <v>637.82000000000005</v>
      </c>
      <c r="E126" s="10" t="s">
        <v>4</v>
      </c>
      <c r="F126" s="19">
        <v>44515</v>
      </c>
      <c r="G126" s="19">
        <v>44521</v>
      </c>
      <c r="H126" s="12">
        <v>0.29166666666666669</v>
      </c>
      <c r="I126" s="12">
        <v>0.75</v>
      </c>
      <c r="J126" s="9" t="s">
        <v>69</v>
      </c>
      <c r="K126" s="7" t="str">
        <f>IF(A126="","",VLOOKUP(C126,AUX!$C$2:$E$23,2,1))</f>
        <v>Uberlândia</v>
      </c>
      <c r="L126" s="6" t="str">
        <f>IF(A126="","",VLOOKUP(C126,AUX!$C$2:$E$23,3,1))</f>
        <v>MG</v>
      </c>
    </row>
    <row r="127" spans="1:12" x14ac:dyDescent="0.3">
      <c r="A127" s="20" t="s">
        <v>63</v>
      </c>
      <c r="B127" s="9" t="s">
        <v>54</v>
      </c>
      <c r="C127" s="21">
        <v>627.62</v>
      </c>
      <c r="D127" s="21">
        <v>627.67999999999995</v>
      </c>
      <c r="E127" s="10" t="s">
        <v>4</v>
      </c>
      <c r="F127" s="19">
        <v>44515</v>
      </c>
      <c r="G127" s="19">
        <v>44521</v>
      </c>
      <c r="H127" s="12">
        <v>0.29166666666666669</v>
      </c>
      <c r="I127" s="12">
        <v>0.75</v>
      </c>
      <c r="J127" s="9" t="s">
        <v>70</v>
      </c>
      <c r="K127" s="7" t="str">
        <f>IF(A127="","",VLOOKUP(C127,AUX!$C$2:$E$23,2,1))</f>
        <v>Uberlândia</v>
      </c>
      <c r="L127" s="6" t="str">
        <f>IF(A127="","",VLOOKUP(C127,AUX!$C$2:$E$23,3,1))</f>
        <v>MG</v>
      </c>
    </row>
    <row r="128" spans="1:12" x14ac:dyDescent="0.3">
      <c r="A128" s="20" t="s">
        <v>63</v>
      </c>
      <c r="B128" s="9" t="s">
        <v>54</v>
      </c>
      <c r="C128" s="21">
        <v>627.9</v>
      </c>
      <c r="D128" s="21">
        <v>627.99</v>
      </c>
      <c r="E128" s="10" t="s">
        <v>4</v>
      </c>
      <c r="F128" s="19">
        <v>44515</v>
      </c>
      <c r="G128" s="19">
        <v>44521</v>
      </c>
      <c r="H128" s="12">
        <v>0.29166666666666669</v>
      </c>
      <c r="I128" s="12">
        <v>0.75</v>
      </c>
      <c r="J128" s="9" t="s">
        <v>70</v>
      </c>
      <c r="K128" s="7" t="str">
        <f>IF(A128="","",VLOOKUP(C128,AUX!$C$2:$E$23,2,1))</f>
        <v>Uberlândia</v>
      </c>
      <c r="L128" s="6" t="str">
        <f>IF(A128="","",VLOOKUP(C128,AUX!$C$2:$E$23,3,1))</f>
        <v>MG</v>
      </c>
    </row>
    <row r="129" spans="1:12" x14ac:dyDescent="0.3">
      <c r="A129" s="20" t="s">
        <v>63</v>
      </c>
      <c r="B129" s="9" t="s">
        <v>54</v>
      </c>
      <c r="C129" s="21">
        <v>629.12</v>
      </c>
      <c r="D129" s="21">
        <v>629.17999999999995</v>
      </c>
      <c r="E129" s="10" t="s">
        <v>4</v>
      </c>
      <c r="F129" s="19">
        <v>44515</v>
      </c>
      <c r="G129" s="19">
        <v>44521</v>
      </c>
      <c r="H129" s="12">
        <v>0.29166666666666669</v>
      </c>
      <c r="I129" s="12">
        <v>0.75</v>
      </c>
      <c r="J129" s="9" t="s">
        <v>70</v>
      </c>
      <c r="K129" s="7" t="str">
        <f>IF(A129="","",VLOOKUP(C129,AUX!$C$2:$E$23,2,1))</f>
        <v>Uberlândia</v>
      </c>
      <c r="L129" s="6" t="str">
        <f>IF(A129="","",VLOOKUP(C129,AUX!$C$2:$E$23,3,1))</f>
        <v>MG</v>
      </c>
    </row>
    <row r="130" spans="1:12" x14ac:dyDescent="0.3">
      <c r="A130" s="20" t="s">
        <v>63</v>
      </c>
      <c r="B130" s="9" t="s">
        <v>54</v>
      </c>
      <c r="C130" s="21">
        <v>629.24</v>
      </c>
      <c r="D130" s="21">
        <v>629.31500000000005</v>
      </c>
      <c r="E130" s="10" t="s">
        <v>4</v>
      </c>
      <c r="F130" s="19">
        <v>44515</v>
      </c>
      <c r="G130" s="19">
        <v>44521</v>
      </c>
      <c r="H130" s="12">
        <v>0.29166666666666669</v>
      </c>
      <c r="I130" s="12">
        <v>0.75</v>
      </c>
      <c r="J130" s="9" t="s">
        <v>70</v>
      </c>
      <c r="K130" s="7" t="str">
        <f>IF(A130="","",VLOOKUP(C130,AUX!$C$2:$E$23,2,1))</f>
        <v>Uberlândia</v>
      </c>
      <c r="L130" s="6" t="str">
        <f>IF(A130="","",VLOOKUP(C130,AUX!$C$2:$E$23,3,1))</f>
        <v>MG</v>
      </c>
    </row>
    <row r="131" spans="1:12" x14ac:dyDescent="0.3">
      <c r="A131" s="20" t="s">
        <v>63</v>
      </c>
      <c r="B131" s="9" t="s">
        <v>54</v>
      </c>
      <c r="C131" s="21">
        <v>629.35</v>
      </c>
      <c r="D131" s="21">
        <v>629.44000000000005</v>
      </c>
      <c r="E131" s="10" t="s">
        <v>4</v>
      </c>
      <c r="F131" s="19">
        <v>44515</v>
      </c>
      <c r="G131" s="19">
        <v>44521</v>
      </c>
      <c r="H131" s="12">
        <v>0.29166666666666669</v>
      </c>
      <c r="I131" s="12">
        <v>0.75</v>
      </c>
      <c r="J131" s="9" t="s">
        <v>70</v>
      </c>
      <c r="K131" s="7" t="str">
        <f>IF(A131="","",VLOOKUP(C131,AUX!$C$2:$E$23,2,1))</f>
        <v>Uberlândia</v>
      </c>
      <c r="L131" s="6" t="str">
        <f>IF(A131="","",VLOOKUP(C131,AUX!$C$2:$E$23,3,1))</f>
        <v>MG</v>
      </c>
    </row>
    <row r="132" spans="1:12" x14ac:dyDescent="0.3">
      <c r="A132" s="20" t="s">
        <v>63</v>
      </c>
      <c r="B132" s="9" t="s">
        <v>54</v>
      </c>
      <c r="C132" s="21">
        <v>629.45000000000005</v>
      </c>
      <c r="D132" s="21">
        <v>629.51</v>
      </c>
      <c r="E132" s="10" t="s">
        <v>4</v>
      </c>
      <c r="F132" s="19">
        <v>44515</v>
      </c>
      <c r="G132" s="19">
        <v>44521</v>
      </c>
      <c r="H132" s="12">
        <v>0.29166666666666669</v>
      </c>
      <c r="I132" s="12">
        <v>0.75</v>
      </c>
      <c r="J132" s="9" t="s">
        <v>70</v>
      </c>
      <c r="K132" s="7" t="str">
        <f>IF(A132="","",VLOOKUP(C132,AUX!$C$2:$E$23,2,1))</f>
        <v>Uberlândia</v>
      </c>
      <c r="L132" s="6" t="str">
        <f>IF(A132="","",VLOOKUP(C132,AUX!$C$2:$E$23,3,1))</f>
        <v>MG</v>
      </c>
    </row>
    <row r="133" spans="1:12" x14ac:dyDescent="0.3">
      <c r="A133" s="20" t="s">
        <v>63</v>
      </c>
      <c r="B133" s="9" t="s">
        <v>54</v>
      </c>
      <c r="C133" s="21">
        <v>629.6</v>
      </c>
      <c r="D133" s="21">
        <v>629.70500000000004</v>
      </c>
      <c r="E133" s="10" t="s">
        <v>4</v>
      </c>
      <c r="F133" s="19">
        <v>44515</v>
      </c>
      <c r="G133" s="19">
        <v>44521</v>
      </c>
      <c r="H133" s="12">
        <v>0.29166666666666669</v>
      </c>
      <c r="I133" s="12">
        <v>0.75</v>
      </c>
      <c r="J133" s="9" t="s">
        <v>70</v>
      </c>
      <c r="K133" s="7" t="str">
        <f>IF(A133="","",VLOOKUP(C133,AUX!$C$2:$E$23,2,1))</f>
        <v>Uberlândia</v>
      </c>
      <c r="L133" s="6" t="str">
        <f>IF(A133="","",VLOOKUP(C133,AUX!$C$2:$E$23,3,1))</f>
        <v>MG</v>
      </c>
    </row>
    <row r="134" spans="1:12" x14ac:dyDescent="0.3">
      <c r="A134" s="20" t="s">
        <v>63</v>
      </c>
      <c r="B134" s="9" t="s">
        <v>54</v>
      </c>
      <c r="C134" s="21">
        <v>629.67999999999995</v>
      </c>
      <c r="D134" s="21">
        <v>629.72499999999991</v>
      </c>
      <c r="E134" s="10" t="s">
        <v>4</v>
      </c>
      <c r="F134" s="19">
        <v>44515</v>
      </c>
      <c r="G134" s="19">
        <v>44521</v>
      </c>
      <c r="H134" s="12">
        <v>0.29166666666666669</v>
      </c>
      <c r="I134" s="12">
        <v>0.75</v>
      </c>
      <c r="J134" s="9" t="s">
        <v>70</v>
      </c>
      <c r="K134" s="7" t="str">
        <f>IF(A134="","",VLOOKUP(C134,AUX!$C$2:$E$23,2,1))</f>
        <v>Uberlândia</v>
      </c>
      <c r="L134" s="6" t="str">
        <f>IF(A134="","",VLOOKUP(C134,AUX!$C$2:$E$23,3,1))</f>
        <v>MG</v>
      </c>
    </row>
    <row r="135" spans="1:12" x14ac:dyDescent="0.3">
      <c r="A135" s="20" t="s">
        <v>63</v>
      </c>
      <c r="B135" s="9" t="s">
        <v>54</v>
      </c>
      <c r="C135" s="21">
        <v>629.79999999999995</v>
      </c>
      <c r="D135" s="21">
        <v>629.84499999999991</v>
      </c>
      <c r="E135" s="10" t="s">
        <v>4</v>
      </c>
      <c r="F135" s="19">
        <v>44515</v>
      </c>
      <c r="G135" s="19">
        <v>44521</v>
      </c>
      <c r="H135" s="12">
        <v>0.29166666666666669</v>
      </c>
      <c r="I135" s="12">
        <v>0.75</v>
      </c>
      <c r="J135" s="9" t="s">
        <v>70</v>
      </c>
      <c r="K135" s="7" t="str">
        <f>IF(A135="","",VLOOKUP(C135,AUX!$C$2:$E$23,2,1))</f>
        <v>Uberlândia</v>
      </c>
      <c r="L135" s="6" t="str">
        <f>IF(A135="","",VLOOKUP(C135,AUX!$C$2:$E$23,3,1))</f>
        <v>MG</v>
      </c>
    </row>
    <row r="136" spans="1:12" x14ac:dyDescent="0.3">
      <c r="A136" s="20" t="s">
        <v>63</v>
      </c>
      <c r="B136" s="9" t="s">
        <v>54</v>
      </c>
      <c r="C136" s="21">
        <v>630.41999999999996</v>
      </c>
      <c r="D136" s="21">
        <v>630.44999999999993</v>
      </c>
      <c r="E136" s="10" t="s">
        <v>4</v>
      </c>
      <c r="F136" s="19">
        <v>44515</v>
      </c>
      <c r="G136" s="19">
        <v>44521</v>
      </c>
      <c r="H136" s="12">
        <v>0.29166666666666669</v>
      </c>
      <c r="I136" s="12">
        <v>0.75</v>
      </c>
      <c r="J136" s="9" t="s">
        <v>70</v>
      </c>
      <c r="K136" s="7" t="str">
        <f>IF(A136="","",VLOOKUP(C136,AUX!$C$2:$E$23,2,1))</f>
        <v>Uberlândia</v>
      </c>
      <c r="L136" s="6" t="str">
        <f>IF(A136="","",VLOOKUP(C136,AUX!$C$2:$E$23,3,1))</f>
        <v>MG</v>
      </c>
    </row>
    <row r="137" spans="1:12" x14ac:dyDescent="0.3">
      <c r="A137" s="20" t="s">
        <v>63</v>
      </c>
      <c r="B137" s="9" t="s">
        <v>54</v>
      </c>
      <c r="C137" s="21">
        <v>630.86</v>
      </c>
      <c r="D137" s="21">
        <v>630.89</v>
      </c>
      <c r="E137" s="10" t="s">
        <v>4</v>
      </c>
      <c r="F137" s="19">
        <v>44515</v>
      </c>
      <c r="G137" s="19">
        <v>44521</v>
      </c>
      <c r="H137" s="12">
        <v>0.29166666666666669</v>
      </c>
      <c r="I137" s="12">
        <v>0.75</v>
      </c>
      <c r="J137" s="9" t="s">
        <v>70</v>
      </c>
      <c r="K137" s="7" t="str">
        <f>IF(A137="","",VLOOKUP(C137,AUX!$C$2:$E$23,2,1))</f>
        <v>Uberlândia</v>
      </c>
      <c r="L137" s="6" t="str">
        <f>IF(A137="","",VLOOKUP(C137,AUX!$C$2:$E$23,3,1))</f>
        <v>MG</v>
      </c>
    </row>
    <row r="138" spans="1:12" x14ac:dyDescent="0.3">
      <c r="A138" s="20" t="s">
        <v>63</v>
      </c>
      <c r="B138" s="9" t="s">
        <v>54</v>
      </c>
      <c r="C138" s="21">
        <v>631.85</v>
      </c>
      <c r="D138" s="21">
        <v>631.88</v>
      </c>
      <c r="E138" s="10" t="s">
        <v>4</v>
      </c>
      <c r="F138" s="19">
        <v>44515</v>
      </c>
      <c r="G138" s="19">
        <v>44521</v>
      </c>
      <c r="H138" s="12">
        <v>0.29166666666666669</v>
      </c>
      <c r="I138" s="12">
        <v>0.75</v>
      </c>
      <c r="J138" s="9" t="s">
        <v>70</v>
      </c>
      <c r="K138" s="7" t="str">
        <f>IF(A138="","",VLOOKUP(C138,AUX!$C$2:$E$23,2,1))</f>
        <v>Uberlândia</v>
      </c>
      <c r="L138" s="6" t="str">
        <f>IF(A138="","",VLOOKUP(C138,AUX!$C$2:$E$23,3,1))</f>
        <v>MG</v>
      </c>
    </row>
    <row r="139" spans="1:12" x14ac:dyDescent="0.3">
      <c r="A139" s="20" t="s">
        <v>63</v>
      </c>
      <c r="B139" s="9" t="s">
        <v>54</v>
      </c>
      <c r="C139" s="21">
        <v>632.47</v>
      </c>
      <c r="D139" s="21">
        <v>632.51499999999999</v>
      </c>
      <c r="E139" s="10" t="s">
        <v>4</v>
      </c>
      <c r="F139" s="19">
        <v>44515</v>
      </c>
      <c r="G139" s="19">
        <v>44521</v>
      </c>
      <c r="H139" s="12">
        <v>0.29166666666666669</v>
      </c>
      <c r="I139" s="12">
        <v>0.75</v>
      </c>
      <c r="J139" s="9" t="s">
        <v>70</v>
      </c>
      <c r="K139" s="7" t="str">
        <f>IF(A139="","",VLOOKUP(C139,AUX!$C$2:$E$23,2,1))</f>
        <v>Uberlândia</v>
      </c>
      <c r="L139" s="6" t="str">
        <f>IF(A139="","",VLOOKUP(C139,AUX!$C$2:$E$23,3,1))</f>
        <v>MG</v>
      </c>
    </row>
    <row r="140" spans="1:12" x14ac:dyDescent="0.3">
      <c r="A140" s="20" t="s">
        <v>63</v>
      </c>
      <c r="B140" s="9" t="s">
        <v>54</v>
      </c>
      <c r="C140" s="21">
        <v>632.9</v>
      </c>
      <c r="D140" s="21">
        <v>632.96</v>
      </c>
      <c r="E140" s="10" t="s">
        <v>4</v>
      </c>
      <c r="F140" s="19">
        <v>44515</v>
      </c>
      <c r="G140" s="19">
        <v>44521</v>
      </c>
      <c r="H140" s="12">
        <v>0.29166666666666669</v>
      </c>
      <c r="I140" s="12">
        <v>0.75</v>
      </c>
      <c r="J140" s="9" t="s">
        <v>70</v>
      </c>
      <c r="K140" s="7" t="str">
        <f>IF(A140="","",VLOOKUP(C140,AUX!$C$2:$E$23,2,1))</f>
        <v>Uberlândia</v>
      </c>
      <c r="L140" s="6" t="str">
        <f>IF(A140="","",VLOOKUP(C140,AUX!$C$2:$E$23,3,1))</f>
        <v>MG</v>
      </c>
    </row>
    <row r="141" spans="1:12" x14ac:dyDescent="0.3">
      <c r="A141" s="20" t="s">
        <v>63</v>
      </c>
      <c r="B141" s="9" t="s">
        <v>54</v>
      </c>
      <c r="C141" s="21">
        <v>633.16</v>
      </c>
      <c r="D141" s="21">
        <v>633.21999999999991</v>
      </c>
      <c r="E141" s="10" t="s">
        <v>4</v>
      </c>
      <c r="F141" s="19">
        <v>44515</v>
      </c>
      <c r="G141" s="19">
        <v>44521</v>
      </c>
      <c r="H141" s="12">
        <v>0.29166666666666669</v>
      </c>
      <c r="I141" s="12">
        <v>0.75</v>
      </c>
      <c r="J141" s="9" t="s">
        <v>70</v>
      </c>
      <c r="K141" s="7" t="str">
        <f>IF(A141="","",VLOOKUP(C141,AUX!$C$2:$E$23,2,1))</f>
        <v>Uberlândia</v>
      </c>
      <c r="L141" s="6" t="str">
        <f>IF(A141="","",VLOOKUP(C141,AUX!$C$2:$E$23,3,1))</f>
        <v>MG</v>
      </c>
    </row>
    <row r="142" spans="1:12" x14ac:dyDescent="0.3">
      <c r="A142" s="20" t="s">
        <v>63</v>
      </c>
      <c r="B142" s="9" t="s">
        <v>54</v>
      </c>
      <c r="C142" s="21">
        <v>634.4</v>
      </c>
      <c r="D142" s="21">
        <v>634.505</v>
      </c>
      <c r="E142" s="10" t="s">
        <v>4</v>
      </c>
      <c r="F142" s="19">
        <v>44515</v>
      </c>
      <c r="G142" s="19">
        <v>44521</v>
      </c>
      <c r="H142" s="12">
        <v>0.29166666666666669</v>
      </c>
      <c r="I142" s="12">
        <v>0.75</v>
      </c>
      <c r="J142" s="9" t="s">
        <v>70</v>
      </c>
      <c r="K142" s="7" t="str">
        <f>IF(A142="","",VLOOKUP(C142,AUX!$C$2:$E$23,2,1))</f>
        <v>Uberlândia</v>
      </c>
      <c r="L142" s="6" t="str">
        <f>IF(A142="","",VLOOKUP(C142,AUX!$C$2:$E$23,3,1))</f>
        <v>MG</v>
      </c>
    </row>
    <row r="143" spans="1:12" x14ac:dyDescent="0.3">
      <c r="A143" s="20" t="s">
        <v>63</v>
      </c>
      <c r="B143" s="9" t="s">
        <v>54</v>
      </c>
      <c r="C143" s="21">
        <v>634.58000000000004</v>
      </c>
      <c r="D143" s="21">
        <v>634.64</v>
      </c>
      <c r="E143" s="10" t="s">
        <v>4</v>
      </c>
      <c r="F143" s="19">
        <v>44515</v>
      </c>
      <c r="G143" s="19">
        <v>44521</v>
      </c>
      <c r="H143" s="12">
        <v>0.29166666666666669</v>
      </c>
      <c r="I143" s="12">
        <v>0.75</v>
      </c>
      <c r="J143" s="9" t="s">
        <v>70</v>
      </c>
      <c r="K143" s="7" t="str">
        <f>IF(A143="","",VLOOKUP(C143,AUX!$C$2:$E$23,2,1))</f>
        <v>Uberlândia</v>
      </c>
      <c r="L143" s="6" t="str">
        <f>IF(A143="","",VLOOKUP(C143,AUX!$C$2:$E$23,3,1))</f>
        <v>MG</v>
      </c>
    </row>
    <row r="144" spans="1:12" x14ac:dyDescent="0.3">
      <c r="A144" s="20" t="s">
        <v>63</v>
      </c>
      <c r="B144" s="9" t="s">
        <v>54</v>
      </c>
      <c r="C144" s="21">
        <v>635.12</v>
      </c>
      <c r="D144" s="21">
        <v>635.17999999999995</v>
      </c>
      <c r="E144" s="10" t="s">
        <v>4</v>
      </c>
      <c r="F144" s="19">
        <v>44515</v>
      </c>
      <c r="G144" s="19">
        <v>44521</v>
      </c>
      <c r="H144" s="12">
        <v>0.29166666666666669</v>
      </c>
      <c r="I144" s="12">
        <v>0.75</v>
      </c>
      <c r="J144" s="9" t="s">
        <v>70</v>
      </c>
      <c r="K144" s="7" t="str">
        <f>IF(A144="","",VLOOKUP(C144,AUX!$C$2:$E$23,2,1))</f>
        <v>Uberlândia</v>
      </c>
      <c r="L144" s="6" t="str">
        <f>IF(A144="","",VLOOKUP(C144,AUX!$C$2:$E$23,3,1))</f>
        <v>MG</v>
      </c>
    </row>
    <row r="145" spans="1:12" x14ac:dyDescent="0.3">
      <c r="A145" s="20" t="s">
        <v>63</v>
      </c>
      <c r="B145" s="9" t="s">
        <v>54</v>
      </c>
      <c r="C145" s="21">
        <v>635.29999999999995</v>
      </c>
      <c r="D145" s="21">
        <v>635.3599999999999</v>
      </c>
      <c r="E145" s="10" t="s">
        <v>4</v>
      </c>
      <c r="F145" s="19">
        <v>44515</v>
      </c>
      <c r="G145" s="19">
        <v>44521</v>
      </c>
      <c r="H145" s="12">
        <v>0.29166666666666669</v>
      </c>
      <c r="I145" s="12">
        <v>0.75</v>
      </c>
      <c r="J145" s="9" t="s">
        <v>70</v>
      </c>
      <c r="K145" s="7" t="str">
        <f>IF(A145="","",VLOOKUP(C145,AUX!$C$2:$E$23,2,1))</f>
        <v>Uberlândia</v>
      </c>
      <c r="L145" s="6" t="str">
        <f>IF(A145="","",VLOOKUP(C145,AUX!$C$2:$E$23,3,1))</f>
        <v>MG</v>
      </c>
    </row>
    <row r="146" spans="1:12" x14ac:dyDescent="0.3">
      <c r="A146" s="20" t="s">
        <v>63</v>
      </c>
      <c r="B146" s="9" t="s">
        <v>54</v>
      </c>
      <c r="C146" s="21">
        <v>635.79999999999995</v>
      </c>
      <c r="D146" s="21">
        <v>635.8599999999999</v>
      </c>
      <c r="E146" s="10" t="s">
        <v>4</v>
      </c>
      <c r="F146" s="19">
        <v>44515</v>
      </c>
      <c r="G146" s="19">
        <v>44521</v>
      </c>
      <c r="H146" s="12">
        <v>0.29166666666666669</v>
      </c>
      <c r="I146" s="12">
        <v>0.75</v>
      </c>
      <c r="J146" s="9" t="s">
        <v>70</v>
      </c>
      <c r="K146" s="7" t="str">
        <f>IF(A146="","",VLOOKUP(C146,AUX!$C$2:$E$23,2,1))</f>
        <v>Uberlândia</v>
      </c>
      <c r="L146" s="6" t="str">
        <f>IF(A146="","",VLOOKUP(C146,AUX!$C$2:$E$23,3,1))</f>
        <v>MG</v>
      </c>
    </row>
    <row r="147" spans="1:12" x14ac:dyDescent="0.3">
      <c r="A147" s="20" t="s">
        <v>63</v>
      </c>
      <c r="B147" s="9" t="s">
        <v>54</v>
      </c>
      <c r="C147" s="21">
        <v>636.23</v>
      </c>
      <c r="D147" s="21">
        <v>636.30500000000006</v>
      </c>
      <c r="E147" s="10" t="s">
        <v>4</v>
      </c>
      <c r="F147" s="19">
        <v>44515</v>
      </c>
      <c r="G147" s="19">
        <v>44521</v>
      </c>
      <c r="H147" s="12">
        <v>0.29166666666666669</v>
      </c>
      <c r="I147" s="12">
        <v>0.75</v>
      </c>
      <c r="J147" s="9" t="s">
        <v>70</v>
      </c>
      <c r="K147" s="7" t="str">
        <f>IF(A147="","",VLOOKUP(C147,AUX!$C$2:$E$23,2,1))</f>
        <v>Uberlândia</v>
      </c>
      <c r="L147" s="6" t="str">
        <f>IF(A147="","",VLOOKUP(C147,AUX!$C$2:$E$23,3,1))</f>
        <v>MG</v>
      </c>
    </row>
    <row r="148" spans="1:12" x14ac:dyDescent="0.3">
      <c r="A148" s="20" t="s">
        <v>63</v>
      </c>
      <c r="B148" s="9" t="s">
        <v>54</v>
      </c>
      <c r="C148" s="21">
        <v>636.67999999999995</v>
      </c>
      <c r="D148" s="21">
        <v>636.7399999999999</v>
      </c>
      <c r="E148" s="10" t="s">
        <v>4</v>
      </c>
      <c r="F148" s="19">
        <v>44515</v>
      </c>
      <c r="G148" s="19">
        <v>44521</v>
      </c>
      <c r="H148" s="12">
        <v>0.29166666666666669</v>
      </c>
      <c r="I148" s="12">
        <v>0.75</v>
      </c>
      <c r="J148" s="9" t="s">
        <v>70</v>
      </c>
      <c r="K148" s="7" t="str">
        <f>IF(A148="","",VLOOKUP(C148,AUX!$C$2:$E$23,2,1))</f>
        <v>Uberlândia</v>
      </c>
      <c r="L148" s="6" t="str">
        <f>IF(A148="","",VLOOKUP(C148,AUX!$C$2:$E$23,3,1))</f>
        <v>MG</v>
      </c>
    </row>
    <row r="149" spans="1:12" x14ac:dyDescent="0.3">
      <c r="A149" s="20" t="s">
        <v>63</v>
      </c>
      <c r="B149" s="9" t="s">
        <v>54</v>
      </c>
      <c r="C149" s="21">
        <v>636.84500000000003</v>
      </c>
      <c r="D149" s="21">
        <v>636.98</v>
      </c>
      <c r="E149" s="10" t="s">
        <v>4</v>
      </c>
      <c r="F149" s="19">
        <v>44515</v>
      </c>
      <c r="G149" s="19">
        <v>44521</v>
      </c>
      <c r="H149" s="12">
        <v>0.29166666666666669</v>
      </c>
      <c r="I149" s="12">
        <v>0.75</v>
      </c>
      <c r="J149" s="9" t="s">
        <v>70</v>
      </c>
      <c r="K149" s="7" t="str">
        <f>IF(A149="","",VLOOKUP(C149,AUX!$C$2:$E$23,2,1))</f>
        <v>Uberlândia</v>
      </c>
      <c r="L149" s="6" t="str">
        <f>IF(A149="","",VLOOKUP(C149,AUX!$C$2:$E$23,3,1))</f>
        <v>MG</v>
      </c>
    </row>
    <row r="150" spans="1:12" x14ac:dyDescent="0.3">
      <c r="A150" s="20" t="s">
        <v>63</v>
      </c>
      <c r="B150" s="9" t="s">
        <v>54</v>
      </c>
      <c r="C150" s="21">
        <v>637.21400000000006</v>
      </c>
      <c r="D150" s="21">
        <v>637.39400000000001</v>
      </c>
      <c r="E150" s="10" t="s">
        <v>4</v>
      </c>
      <c r="F150" s="19">
        <v>44515</v>
      </c>
      <c r="G150" s="19">
        <v>44521</v>
      </c>
      <c r="H150" s="12">
        <v>0.29166666666666669</v>
      </c>
      <c r="I150" s="12">
        <v>0.75</v>
      </c>
      <c r="J150" s="9" t="s">
        <v>70</v>
      </c>
      <c r="K150" s="7" t="str">
        <f>IF(A150="","",VLOOKUP(C150,AUX!$C$2:$E$23,2,1))</f>
        <v>Uberlândia</v>
      </c>
      <c r="L150" s="6" t="str">
        <f>IF(A150="","",VLOOKUP(C150,AUX!$C$2:$E$23,3,1))</f>
        <v>MG</v>
      </c>
    </row>
    <row r="151" spans="1:12" x14ac:dyDescent="0.3">
      <c r="A151" s="20" t="s">
        <v>63</v>
      </c>
      <c r="B151" s="9" t="s">
        <v>54</v>
      </c>
      <c r="C151" s="21">
        <v>637.4</v>
      </c>
      <c r="D151" s="21">
        <v>637.51</v>
      </c>
      <c r="E151" s="10" t="s">
        <v>4</v>
      </c>
      <c r="F151" s="19">
        <v>44515</v>
      </c>
      <c r="G151" s="19">
        <v>44521</v>
      </c>
      <c r="H151" s="12">
        <v>0.29166666666666669</v>
      </c>
      <c r="I151" s="12">
        <v>0.75</v>
      </c>
      <c r="J151" s="9" t="s">
        <v>70</v>
      </c>
      <c r="K151" s="7" t="str">
        <f>IF(A151="","",VLOOKUP(C151,AUX!$C$2:$E$23,2,1))</f>
        <v>Uberlândia</v>
      </c>
      <c r="L151" s="6" t="str">
        <f>IF(A151="","",VLOOKUP(C151,AUX!$C$2:$E$23,3,1))</f>
        <v>MG</v>
      </c>
    </row>
    <row r="152" spans="1:12" x14ac:dyDescent="0.3">
      <c r="A152" s="20" t="s">
        <v>63</v>
      </c>
      <c r="B152" s="9" t="s">
        <v>54</v>
      </c>
      <c r="C152" s="21">
        <v>637.55999999999995</v>
      </c>
      <c r="D152" s="21">
        <v>637.78</v>
      </c>
      <c r="E152" s="10" t="s">
        <v>4</v>
      </c>
      <c r="F152" s="19">
        <v>44515</v>
      </c>
      <c r="G152" s="19">
        <v>44521</v>
      </c>
      <c r="H152" s="12">
        <v>0.29166666666666669</v>
      </c>
      <c r="I152" s="12">
        <v>0.75</v>
      </c>
      <c r="J152" s="9" t="s">
        <v>70</v>
      </c>
      <c r="K152" s="7" t="str">
        <f>IF(A152="","",VLOOKUP(C152,AUX!$C$2:$E$23,2,1))</f>
        <v>Uberlândia</v>
      </c>
      <c r="L152" s="6" t="str">
        <f>IF(A152="","",VLOOKUP(C152,AUX!$C$2:$E$23,3,1))</f>
        <v>MG</v>
      </c>
    </row>
    <row r="153" spans="1:12" x14ac:dyDescent="0.3">
      <c r="A153" s="20" t="s">
        <v>63</v>
      </c>
      <c r="B153" s="9" t="s">
        <v>54</v>
      </c>
      <c r="C153" s="21">
        <v>637.79</v>
      </c>
      <c r="D153" s="21">
        <v>637.96</v>
      </c>
      <c r="E153" s="10" t="s">
        <v>4</v>
      </c>
      <c r="F153" s="19">
        <v>44515</v>
      </c>
      <c r="G153" s="19">
        <v>44521</v>
      </c>
      <c r="H153" s="12">
        <v>0.29166666666666669</v>
      </c>
      <c r="I153" s="12">
        <v>0.75</v>
      </c>
      <c r="J153" s="9" t="s">
        <v>70</v>
      </c>
      <c r="K153" s="7" t="str">
        <f>IF(A153="","",VLOOKUP(C153,AUX!$C$2:$E$23,2,1))</f>
        <v>Uberlândia</v>
      </c>
      <c r="L153" s="6" t="str">
        <f>IF(A153="","",VLOOKUP(C153,AUX!$C$2:$E$23,3,1))</f>
        <v>MG</v>
      </c>
    </row>
    <row r="154" spans="1:12" x14ac:dyDescent="0.3">
      <c r="A154" s="20" t="s">
        <v>63</v>
      </c>
      <c r="B154" s="9" t="s">
        <v>54</v>
      </c>
      <c r="C154" s="21">
        <v>638.12</v>
      </c>
      <c r="D154" s="21">
        <v>638.22500000000002</v>
      </c>
      <c r="E154" s="10" t="s">
        <v>4</v>
      </c>
      <c r="F154" s="19">
        <v>44515</v>
      </c>
      <c r="G154" s="19">
        <v>44521</v>
      </c>
      <c r="H154" s="12">
        <v>0.29166666666666669</v>
      </c>
      <c r="I154" s="12">
        <v>0.75</v>
      </c>
      <c r="J154" s="9" t="s">
        <v>70</v>
      </c>
      <c r="K154" s="7" t="str">
        <f>IF(A154="","",VLOOKUP(C154,AUX!$C$2:$E$23,2,1))</f>
        <v>Uberlândia</v>
      </c>
      <c r="L154" s="6" t="str">
        <f>IF(A154="","",VLOOKUP(C154,AUX!$C$2:$E$23,3,1))</f>
        <v>MG</v>
      </c>
    </row>
    <row r="155" spans="1:12" x14ac:dyDescent="0.3">
      <c r="A155" s="20" t="s">
        <v>63</v>
      </c>
      <c r="B155" s="9" t="s">
        <v>54</v>
      </c>
      <c r="C155" s="21">
        <v>638.37</v>
      </c>
      <c r="D155" s="21">
        <v>638.41499999999996</v>
      </c>
      <c r="E155" s="10" t="s">
        <v>4</v>
      </c>
      <c r="F155" s="19">
        <v>44515</v>
      </c>
      <c r="G155" s="19">
        <v>44521</v>
      </c>
      <c r="H155" s="12">
        <v>0.29166666666666669</v>
      </c>
      <c r="I155" s="12">
        <v>0.75</v>
      </c>
      <c r="J155" s="9" t="s">
        <v>70</v>
      </c>
      <c r="K155" s="7" t="str">
        <f>IF(A155="","",VLOOKUP(C155,AUX!$C$2:$E$23,2,1))</f>
        <v>Uberlândia</v>
      </c>
      <c r="L155" s="6" t="str">
        <f>IF(A155="","",VLOOKUP(C155,AUX!$C$2:$E$23,3,1))</f>
        <v>MG</v>
      </c>
    </row>
    <row r="156" spans="1:12" x14ac:dyDescent="0.3">
      <c r="A156" s="20" t="s">
        <v>63</v>
      </c>
      <c r="B156" s="9" t="s">
        <v>54</v>
      </c>
      <c r="C156" s="21">
        <v>638.55999999999995</v>
      </c>
      <c r="D156" s="21">
        <v>638.63499999999999</v>
      </c>
      <c r="E156" s="10" t="s">
        <v>4</v>
      </c>
      <c r="F156" s="19">
        <v>44515</v>
      </c>
      <c r="G156" s="19">
        <v>44521</v>
      </c>
      <c r="H156" s="12">
        <v>0.29166666666666669</v>
      </c>
      <c r="I156" s="12">
        <v>0.75</v>
      </c>
      <c r="J156" s="9" t="s">
        <v>70</v>
      </c>
      <c r="K156" s="7" t="str">
        <f>IF(A156="","",VLOOKUP(C156,AUX!$C$2:$E$23,2,1))</f>
        <v>Uberlândia</v>
      </c>
      <c r="L156" s="6" t="str">
        <f>IF(A156="","",VLOOKUP(C156,AUX!$C$2:$E$23,3,1))</f>
        <v>MG</v>
      </c>
    </row>
    <row r="157" spans="1:12" x14ac:dyDescent="0.3">
      <c r="A157" s="20" t="s">
        <v>63</v>
      </c>
      <c r="B157" s="9" t="s">
        <v>54</v>
      </c>
      <c r="C157" s="21">
        <v>638.66</v>
      </c>
      <c r="D157" s="21">
        <v>638.73500000000001</v>
      </c>
      <c r="E157" s="10" t="s">
        <v>4</v>
      </c>
      <c r="F157" s="19">
        <v>44515</v>
      </c>
      <c r="G157" s="19">
        <v>44521</v>
      </c>
      <c r="H157" s="12">
        <v>0.29166666666666669</v>
      </c>
      <c r="I157" s="12">
        <v>0.75</v>
      </c>
      <c r="J157" s="9" t="s">
        <v>70</v>
      </c>
      <c r="K157" s="7" t="str">
        <f>IF(A157="","",VLOOKUP(C157,AUX!$C$2:$E$23,2,1))</f>
        <v>Uberlândia</v>
      </c>
      <c r="L157" s="6" t="str">
        <f>IF(A157="","",VLOOKUP(C157,AUX!$C$2:$E$23,3,1))</f>
        <v>MG</v>
      </c>
    </row>
    <row r="158" spans="1:12" x14ac:dyDescent="0.3">
      <c r="A158" s="20" t="s">
        <v>63</v>
      </c>
      <c r="B158" s="9" t="s">
        <v>54</v>
      </c>
      <c r="C158" s="21">
        <v>638.78</v>
      </c>
      <c r="D158" s="21">
        <v>638.9</v>
      </c>
      <c r="E158" s="10" t="s">
        <v>4</v>
      </c>
      <c r="F158" s="19">
        <v>44515</v>
      </c>
      <c r="G158" s="19">
        <v>44521</v>
      </c>
      <c r="H158" s="12">
        <v>0.29166666666666669</v>
      </c>
      <c r="I158" s="12">
        <v>0.75</v>
      </c>
      <c r="J158" s="9" t="s">
        <v>70</v>
      </c>
      <c r="K158" s="7" t="str">
        <f>IF(A158="","",VLOOKUP(C158,AUX!$C$2:$E$23,2,1))</f>
        <v>Uberlândia</v>
      </c>
      <c r="L158" s="6" t="str">
        <f>IF(A158="","",VLOOKUP(C158,AUX!$C$2:$E$23,3,1))</f>
        <v>MG</v>
      </c>
    </row>
    <row r="159" spans="1:12" x14ac:dyDescent="0.3">
      <c r="A159" s="20" t="s">
        <v>63</v>
      </c>
      <c r="B159" s="9" t="s">
        <v>54</v>
      </c>
      <c r="C159" s="21">
        <v>639.13</v>
      </c>
      <c r="D159" s="21">
        <v>639.27</v>
      </c>
      <c r="E159" s="10" t="s">
        <v>4</v>
      </c>
      <c r="F159" s="19">
        <v>44515</v>
      </c>
      <c r="G159" s="19">
        <v>44521</v>
      </c>
      <c r="H159" s="12">
        <v>0.29166666666666669</v>
      </c>
      <c r="I159" s="12">
        <v>0.75</v>
      </c>
      <c r="J159" s="9" t="s">
        <v>70</v>
      </c>
      <c r="K159" s="7" t="str">
        <f>IF(A159="","",VLOOKUP(C159,AUX!$C$2:$E$23,2,1))</f>
        <v>Uberlândia</v>
      </c>
      <c r="L159" s="6" t="str">
        <f>IF(A159="","",VLOOKUP(C159,AUX!$C$2:$E$23,3,1))</f>
        <v>MG</v>
      </c>
    </row>
    <row r="160" spans="1:12" x14ac:dyDescent="0.3">
      <c r="A160" s="20" t="s">
        <v>63</v>
      </c>
      <c r="B160" s="9" t="s">
        <v>54</v>
      </c>
      <c r="C160" s="21">
        <v>639.66</v>
      </c>
      <c r="D160" s="21">
        <v>639.78</v>
      </c>
      <c r="E160" s="10" t="s">
        <v>4</v>
      </c>
      <c r="F160" s="19">
        <v>44515</v>
      </c>
      <c r="G160" s="19">
        <v>44521</v>
      </c>
      <c r="H160" s="12">
        <v>0.29166666666666669</v>
      </c>
      <c r="I160" s="12">
        <v>0.75</v>
      </c>
      <c r="J160" s="9" t="s">
        <v>70</v>
      </c>
      <c r="K160" s="7" t="str">
        <f>IF(A160="","",VLOOKUP(C160,AUX!$C$2:$E$23,2,1))</f>
        <v>Uberlândia</v>
      </c>
      <c r="L160" s="6" t="str">
        <f>IF(A160="","",VLOOKUP(C160,AUX!$C$2:$E$23,3,1))</f>
        <v>MG</v>
      </c>
    </row>
    <row r="161" spans="1:12" x14ac:dyDescent="0.3">
      <c r="A161" s="20" t="s">
        <v>63</v>
      </c>
      <c r="B161" s="9" t="s">
        <v>54</v>
      </c>
      <c r="C161" s="21">
        <v>639.85</v>
      </c>
      <c r="D161" s="21">
        <v>639.91</v>
      </c>
      <c r="E161" s="10" t="s">
        <v>4</v>
      </c>
      <c r="F161" s="19">
        <v>44515</v>
      </c>
      <c r="G161" s="19">
        <v>44521</v>
      </c>
      <c r="H161" s="12">
        <v>0.29166666666666669</v>
      </c>
      <c r="I161" s="12">
        <v>0.75</v>
      </c>
      <c r="J161" s="9" t="s">
        <v>70</v>
      </c>
      <c r="K161" s="7" t="str">
        <f>IF(A161="","",VLOOKUP(C161,AUX!$C$2:$E$23,2,1))</f>
        <v>Uberlândia</v>
      </c>
      <c r="L161" s="6" t="str">
        <f>IF(A161="","",VLOOKUP(C161,AUX!$C$2:$E$23,3,1))</f>
        <v>MG</v>
      </c>
    </row>
    <row r="162" spans="1:12" x14ac:dyDescent="0.3">
      <c r="A162" s="20" t="s">
        <v>63</v>
      </c>
      <c r="B162" s="9" t="s">
        <v>54</v>
      </c>
      <c r="C162" s="21">
        <v>640.1</v>
      </c>
      <c r="D162" s="21">
        <v>640.17500000000007</v>
      </c>
      <c r="E162" s="10" t="s">
        <v>4</v>
      </c>
      <c r="F162" s="19">
        <v>44515</v>
      </c>
      <c r="G162" s="19">
        <v>44521</v>
      </c>
      <c r="H162" s="12">
        <v>0.29166666666666669</v>
      </c>
      <c r="I162" s="12">
        <v>0.75</v>
      </c>
      <c r="J162" s="9" t="s">
        <v>70</v>
      </c>
      <c r="K162" s="7" t="str">
        <f>IF(A162="","",VLOOKUP(C162,AUX!$C$2:$E$23,2,1))</f>
        <v>Uberlândia</v>
      </c>
      <c r="L162" s="6" t="str">
        <f>IF(A162="","",VLOOKUP(C162,AUX!$C$2:$E$23,3,1))</f>
        <v>MG</v>
      </c>
    </row>
    <row r="163" spans="1:12" x14ac:dyDescent="0.3">
      <c r="A163" s="20" t="s">
        <v>63</v>
      </c>
      <c r="B163" s="9" t="s">
        <v>54</v>
      </c>
      <c r="C163" s="21">
        <v>640.17999999999995</v>
      </c>
      <c r="D163" s="21">
        <v>640.255</v>
      </c>
      <c r="E163" s="10" t="s">
        <v>4</v>
      </c>
      <c r="F163" s="19">
        <v>44515</v>
      </c>
      <c r="G163" s="19">
        <v>44521</v>
      </c>
      <c r="H163" s="12">
        <v>0.29166666666666669</v>
      </c>
      <c r="I163" s="12">
        <v>0.75</v>
      </c>
      <c r="J163" s="9" t="s">
        <v>70</v>
      </c>
      <c r="K163" s="7" t="str">
        <f>IF(A163="","",VLOOKUP(C163,AUX!$C$2:$E$23,2,1))</f>
        <v>Uberlândia</v>
      </c>
      <c r="L163" s="6" t="str">
        <f>IF(A163="","",VLOOKUP(C163,AUX!$C$2:$E$23,3,1))</f>
        <v>MG</v>
      </c>
    </row>
    <row r="164" spans="1:12" x14ac:dyDescent="0.3">
      <c r="A164" s="20" t="s">
        <v>63</v>
      </c>
      <c r="B164" s="9" t="s">
        <v>54</v>
      </c>
      <c r="C164" s="21">
        <v>640.24</v>
      </c>
      <c r="D164" s="21">
        <v>640.31500000000005</v>
      </c>
      <c r="E164" s="10" t="s">
        <v>4</v>
      </c>
      <c r="F164" s="19">
        <v>44515</v>
      </c>
      <c r="G164" s="19">
        <v>44521</v>
      </c>
      <c r="H164" s="12">
        <v>0.29166666666666669</v>
      </c>
      <c r="I164" s="12">
        <v>0.75</v>
      </c>
      <c r="J164" s="9" t="s">
        <v>70</v>
      </c>
      <c r="K164" s="7" t="str">
        <f>IF(A164="","",VLOOKUP(C164,AUX!$C$2:$E$23,2,1))</f>
        <v>Uberlândia</v>
      </c>
      <c r="L164" s="6" t="str">
        <f>IF(A164="","",VLOOKUP(C164,AUX!$C$2:$E$23,3,1))</f>
        <v>MG</v>
      </c>
    </row>
    <row r="165" spans="1:12" x14ac:dyDescent="0.3">
      <c r="A165" s="20" t="s">
        <v>63</v>
      </c>
      <c r="B165" s="9" t="s">
        <v>54</v>
      </c>
      <c r="C165" s="21">
        <v>640.4</v>
      </c>
      <c r="D165" s="21">
        <v>640.44499999999994</v>
      </c>
      <c r="E165" s="10" t="s">
        <v>4</v>
      </c>
      <c r="F165" s="19">
        <v>44515</v>
      </c>
      <c r="G165" s="19">
        <v>44521</v>
      </c>
      <c r="H165" s="12">
        <v>0.29166666666666669</v>
      </c>
      <c r="I165" s="12">
        <v>0.75</v>
      </c>
      <c r="J165" s="9" t="s">
        <v>70</v>
      </c>
      <c r="K165" s="7" t="str">
        <f>IF(A165="","",VLOOKUP(C165,AUX!$C$2:$E$23,2,1))</f>
        <v>Uberlândia</v>
      </c>
      <c r="L165" s="6" t="str">
        <f>IF(A165="","",VLOOKUP(C165,AUX!$C$2:$E$23,3,1))</f>
        <v>MG</v>
      </c>
    </row>
    <row r="166" spans="1:12" x14ac:dyDescent="0.3">
      <c r="A166" s="20" t="s">
        <v>63</v>
      </c>
      <c r="B166" s="9" t="s">
        <v>54</v>
      </c>
      <c r="C166" s="21">
        <v>640.69000000000005</v>
      </c>
      <c r="D166" s="21">
        <v>640.7650000000001</v>
      </c>
      <c r="E166" s="10" t="s">
        <v>4</v>
      </c>
      <c r="F166" s="19">
        <v>44515</v>
      </c>
      <c r="G166" s="19">
        <v>44521</v>
      </c>
      <c r="H166" s="12">
        <v>0.29166666666666669</v>
      </c>
      <c r="I166" s="12">
        <v>0.75</v>
      </c>
      <c r="J166" s="9" t="s">
        <v>70</v>
      </c>
      <c r="K166" s="7" t="str">
        <f>IF(A166="","",VLOOKUP(C166,AUX!$C$2:$E$23,2,1))</f>
        <v>Uberlândia</v>
      </c>
      <c r="L166" s="6" t="str">
        <f>IF(A166="","",VLOOKUP(C166,AUX!$C$2:$E$23,3,1))</f>
        <v>MG</v>
      </c>
    </row>
    <row r="167" spans="1:12" x14ac:dyDescent="0.3">
      <c r="A167" s="20" t="s">
        <v>63</v>
      </c>
      <c r="B167" s="9" t="s">
        <v>54</v>
      </c>
      <c r="C167" s="21">
        <v>640.79999999999995</v>
      </c>
      <c r="D167" s="21">
        <v>640.98</v>
      </c>
      <c r="E167" s="10" t="s">
        <v>4</v>
      </c>
      <c r="F167" s="19">
        <v>44515</v>
      </c>
      <c r="G167" s="19">
        <v>44521</v>
      </c>
      <c r="H167" s="12">
        <v>0.29166666666666669</v>
      </c>
      <c r="I167" s="12">
        <v>0.75</v>
      </c>
      <c r="J167" s="9" t="s">
        <v>70</v>
      </c>
      <c r="K167" s="7" t="str">
        <f>IF(A167="","",VLOOKUP(C167,AUX!$C$2:$E$23,2,1))</f>
        <v>Uberlândia</v>
      </c>
      <c r="L167" s="6" t="str">
        <f>IF(A167="","",VLOOKUP(C167,AUX!$C$2:$E$23,3,1))</f>
        <v>MG</v>
      </c>
    </row>
    <row r="168" spans="1:12" x14ac:dyDescent="0.3">
      <c r="A168" s="20" t="s">
        <v>63</v>
      </c>
      <c r="B168" s="9" t="s">
        <v>54</v>
      </c>
      <c r="C168" s="21">
        <v>641.26</v>
      </c>
      <c r="D168" s="21">
        <v>641.48500000000001</v>
      </c>
      <c r="E168" s="10" t="s">
        <v>4</v>
      </c>
      <c r="F168" s="19">
        <v>44515</v>
      </c>
      <c r="G168" s="19">
        <v>44521</v>
      </c>
      <c r="H168" s="12">
        <v>0.29166666666666669</v>
      </c>
      <c r="I168" s="12">
        <v>0.75</v>
      </c>
      <c r="J168" s="9" t="s">
        <v>70</v>
      </c>
      <c r="K168" s="7" t="str">
        <f>IF(A168="","",VLOOKUP(C168,AUX!$C$2:$E$23,2,1))</f>
        <v>Uberlândia</v>
      </c>
      <c r="L168" s="6" t="str">
        <f>IF(A168="","",VLOOKUP(C168,AUX!$C$2:$E$23,3,1))</f>
        <v>MG</v>
      </c>
    </row>
    <row r="169" spans="1:12" x14ac:dyDescent="0.3">
      <c r="A169" s="20" t="s">
        <v>63</v>
      </c>
      <c r="B169" s="9" t="s">
        <v>54</v>
      </c>
      <c r="C169" s="21">
        <v>641.63</v>
      </c>
      <c r="D169" s="21">
        <v>641.85500000000002</v>
      </c>
      <c r="E169" s="10" t="s">
        <v>4</v>
      </c>
      <c r="F169" s="19">
        <v>44515</v>
      </c>
      <c r="G169" s="19">
        <v>44521</v>
      </c>
      <c r="H169" s="12">
        <v>0.29166666666666669</v>
      </c>
      <c r="I169" s="12">
        <v>0.75</v>
      </c>
      <c r="J169" s="9" t="s">
        <v>70</v>
      </c>
      <c r="K169" s="7" t="str">
        <f>IF(A169="","",VLOOKUP(C169,AUX!$C$2:$E$23,2,1))</f>
        <v>Uberlândia</v>
      </c>
      <c r="L169" s="6" t="str">
        <f>IF(A169="","",VLOOKUP(C169,AUX!$C$2:$E$23,3,1))</f>
        <v>MG</v>
      </c>
    </row>
    <row r="170" spans="1:12" x14ac:dyDescent="0.3">
      <c r="A170" s="20" t="s">
        <v>63</v>
      </c>
      <c r="B170" s="9" t="s">
        <v>54</v>
      </c>
      <c r="C170" s="21">
        <v>641.78</v>
      </c>
      <c r="D170" s="21">
        <v>641.87</v>
      </c>
      <c r="E170" s="10" t="s">
        <v>4</v>
      </c>
      <c r="F170" s="19">
        <v>44515</v>
      </c>
      <c r="G170" s="19">
        <v>44521</v>
      </c>
      <c r="H170" s="12">
        <v>0.29166666666666669</v>
      </c>
      <c r="I170" s="12">
        <v>0.75</v>
      </c>
      <c r="J170" s="9" t="s">
        <v>70</v>
      </c>
      <c r="K170" s="7" t="str">
        <f>IF(A170="","",VLOOKUP(C170,AUX!$C$2:$E$23,2,1))</f>
        <v>Uberlândia</v>
      </c>
      <c r="L170" s="6" t="str">
        <f>IF(A170="","",VLOOKUP(C170,AUX!$C$2:$E$23,3,1))</f>
        <v>MG</v>
      </c>
    </row>
    <row r="171" spans="1:12" x14ac:dyDescent="0.3">
      <c r="A171" s="20" t="s">
        <v>63</v>
      </c>
      <c r="B171" s="9" t="s">
        <v>54</v>
      </c>
      <c r="C171" s="21">
        <v>642.23</v>
      </c>
      <c r="D171" s="21">
        <v>642.26</v>
      </c>
      <c r="E171" s="10" t="s">
        <v>4</v>
      </c>
      <c r="F171" s="19">
        <v>44515</v>
      </c>
      <c r="G171" s="19">
        <v>44521</v>
      </c>
      <c r="H171" s="12">
        <v>0.29166666666666669</v>
      </c>
      <c r="I171" s="12">
        <v>0.75</v>
      </c>
      <c r="J171" s="9" t="s">
        <v>70</v>
      </c>
      <c r="K171" s="7" t="str">
        <f>IF(A171="","",VLOOKUP(C171,AUX!$C$2:$E$23,2,1))</f>
        <v>Uberlândia</v>
      </c>
      <c r="L171" s="6" t="str">
        <f>IF(A171="","",VLOOKUP(C171,AUX!$C$2:$E$23,3,1))</f>
        <v>MG</v>
      </c>
    </row>
    <row r="172" spans="1:12" x14ac:dyDescent="0.3">
      <c r="A172" s="20" t="s">
        <v>63</v>
      </c>
      <c r="B172" s="9" t="s">
        <v>54</v>
      </c>
      <c r="C172" s="21">
        <v>680.07</v>
      </c>
      <c r="D172" s="21">
        <v>680.1450000000001</v>
      </c>
      <c r="E172" s="10" t="s">
        <v>4</v>
      </c>
      <c r="F172" s="19">
        <v>44515</v>
      </c>
      <c r="G172" s="19">
        <v>44521</v>
      </c>
      <c r="H172" s="12">
        <v>0.29166666666666669</v>
      </c>
      <c r="I172" s="12">
        <v>0.75</v>
      </c>
      <c r="J172" s="9" t="s">
        <v>70</v>
      </c>
      <c r="K172" s="7" t="str">
        <f>IF(A172="","",VLOOKUP(C172,AUX!$C$2:$E$23,2,1))</f>
        <v>Monte Alegre de Minas</v>
      </c>
      <c r="L172" s="6" t="str">
        <f>IF(A172="","",VLOOKUP(C172,AUX!$C$2:$E$23,3,1))</f>
        <v>MG</v>
      </c>
    </row>
    <row r="173" spans="1:12" x14ac:dyDescent="0.3">
      <c r="A173" s="20" t="s">
        <v>63</v>
      </c>
      <c r="B173" s="9" t="s">
        <v>54</v>
      </c>
      <c r="C173" s="21">
        <v>680.10500000000002</v>
      </c>
      <c r="D173" s="21">
        <v>680.16499999999996</v>
      </c>
      <c r="E173" s="10" t="s">
        <v>4</v>
      </c>
      <c r="F173" s="19">
        <v>44515</v>
      </c>
      <c r="G173" s="19">
        <v>44521</v>
      </c>
      <c r="H173" s="12">
        <v>0.29166666666666669</v>
      </c>
      <c r="I173" s="12">
        <v>0.75</v>
      </c>
      <c r="J173" s="9" t="s">
        <v>70</v>
      </c>
      <c r="K173" s="7" t="str">
        <f>IF(A173="","",VLOOKUP(C173,AUX!$C$2:$E$23,2,1))</f>
        <v>Monte Alegre de Minas</v>
      </c>
      <c r="L173" s="6" t="str">
        <f>IF(A173="","",VLOOKUP(C173,AUX!$C$2:$E$23,3,1))</f>
        <v>MG</v>
      </c>
    </row>
    <row r="174" spans="1:12" x14ac:dyDescent="0.3">
      <c r="A174" s="20" t="s">
        <v>63</v>
      </c>
      <c r="B174" s="9" t="s">
        <v>54</v>
      </c>
      <c r="C174" s="21">
        <v>680.18</v>
      </c>
      <c r="D174" s="21">
        <v>680.2399999999999</v>
      </c>
      <c r="E174" s="10" t="s">
        <v>4</v>
      </c>
      <c r="F174" s="19">
        <v>44515</v>
      </c>
      <c r="G174" s="19">
        <v>44521</v>
      </c>
      <c r="H174" s="12">
        <v>0.29166666666666669</v>
      </c>
      <c r="I174" s="12">
        <v>0.75</v>
      </c>
      <c r="J174" s="9" t="s">
        <v>70</v>
      </c>
      <c r="K174" s="7" t="str">
        <f>IF(A174="","",VLOOKUP(C174,AUX!$C$2:$E$23,2,1))</f>
        <v>Monte Alegre de Minas</v>
      </c>
      <c r="L174" s="6" t="str">
        <f>IF(A174="","",VLOOKUP(C174,AUX!$C$2:$E$23,3,1))</f>
        <v>MG</v>
      </c>
    </row>
    <row r="175" spans="1:12" x14ac:dyDescent="0.3">
      <c r="A175" s="20" t="s">
        <v>63</v>
      </c>
      <c r="B175" s="9" t="s">
        <v>54</v>
      </c>
      <c r="C175" s="21">
        <v>680.2</v>
      </c>
      <c r="D175" s="21">
        <v>680.27500000000009</v>
      </c>
      <c r="E175" s="10" t="s">
        <v>4</v>
      </c>
      <c r="F175" s="19">
        <v>44515</v>
      </c>
      <c r="G175" s="19">
        <v>44521</v>
      </c>
      <c r="H175" s="12">
        <v>0.29166666666666669</v>
      </c>
      <c r="I175" s="12">
        <v>0.75</v>
      </c>
      <c r="J175" s="9" t="s">
        <v>70</v>
      </c>
      <c r="K175" s="7" t="str">
        <f>IF(A175="","",VLOOKUP(C175,AUX!$C$2:$E$23,2,1))</f>
        <v>Monte Alegre de Minas</v>
      </c>
      <c r="L175" s="6" t="str">
        <f>IF(A175="","",VLOOKUP(C175,AUX!$C$2:$E$23,3,1))</f>
        <v>MG</v>
      </c>
    </row>
    <row r="176" spans="1:12" x14ac:dyDescent="0.3">
      <c r="A176" s="20" t="s">
        <v>63</v>
      </c>
      <c r="B176" s="9" t="s">
        <v>54</v>
      </c>
      <c r="C176" s="21">
        <v>680.49</v>
      </c>
      <c r="D176" s="21">
        <v>680.65499999999997</v>
      </c>
      <c r="E176" s="10" t="s">
        <v>4</v>
      </c>
      <c r="F176" s="19">
        <v>44515</v>
      </c>
      <c r="G176" s="19">
        <v>44521</v>
      </c>
      <c r="H176" s="12">
        <v>0.29166666666666669</v>
      </c>
      <c r="I176" s="12">
        <v>0.75</v>
      </c>
      <c r="J176" s="9" t="s">
        <v>70</v>
      </c>
      <c r="K176" s="7" t="str">
        <f>IF(A176="","",VLOOKUP(C176,AUX!$C$2:$E$23,2,1))</f>
        <v>Monte Alegre de Minas</v>
      </c>
      <c r="L176" s="6" t="str">
        <f>IF(A176="","",VLOOKUP(C176,AUX!$C$2:$E$23,3,1))</f>
        <v>MG</v>
      </c>
    </row>
    <row r="177" spans="1:12" x14ac:dyDescent="0.3">
      <c r="A177" s="20" t="s">
        <v>63</v>
      </c>
      <c r="B177" s="9" t="s">
        <v>54</v>
      </c>
      <c r="C177" s="21">
        <v>680.61599999999999</v>
      </c>
      <c r="D177" s="21">
        <v>680.67599999999993</v>
      </c>
      <c r="E177" s="10" t="s">
        <v>4</v>
      </c>
      <c r="F177" s="19">
        <v>44515</v>
      </c>
      <c r="G177" s="19">
        <v>44521</v>
      </c>
      <c r="H177" s="12">
        <v>0.29166666666666669</v>
      </c>
      <c r="I177" s="12">
        <v>0.75</v>
      </c>
      <c r="J177" s="9" t="s">
        <v>70</v>
      </c>
      <c r="K177" s="7" t="str">
        <f>IF(A177="","",VLOOKUP(C177,AUX!$C$2:$E$23,2,1))</f>
        <v>Monte Alegre de Minas</v>
      </c>
      <c r="L177" s="6" t="str">
        <f>IF(A177="","",VLOOKUP(C177,AUX!$C$2:$E$23,3,1))</f>
        <v>MG</v>
      </c>
    </row>
    <row r="178" spans="1:12" x14ac:dyDescent="0.3">
      <c r="A178" s="20" t="s">
        <v>63</v>
      </c>
      <c r="B178" s="9" t="s">
        <v>54</v>
      </c>
      <c r="C178" s="21">
        <v>680.73</v>
      </c>
      <c r="D178" s="21">
        <v>680.85</v>
      </c>
      <c r="E178" s="10" t="s">
        <v>4</v>
      </c>
      <c r="F178" s="19">
        <v>44515</v>
      </c>
      <c r="G178" s="19">
        <v>44521</v>
      </c>
      <c r="H178" s="12">
        <v>0.29166666666666669</v>
      </c>
      <c r="I178" s="12">
        <v>0.75</v>
      </c>
      <c r="J178" s="9" t="s">
        <v>70</v>
      </c>
      <c r="K178" s="7" t="str">
        <f>IF(A178="","",VLOOKUP(C178,AUX!$C$2:$E$23,2,1))</f>
        <v>Monte Alegre de Minas</v>
      </c>
      <c r="L178" s="6" t="str">
        <f>IF(A178="","",VLOOKUP(C178,AUX!$C$2:$E$23,3,1))</f>
        <v>MG</v>
      </c>
    </row>
    <row r="179" spans="1:12" x14ac:dyDescent="0.3">
      <c r="A179" s="20" t="s">
        <v>63</v>
      </c>
      <c r="B179" s="9" t="s">
        <v>54</v>
      </c>
      <c r="C179" s="21">
        <v>680.96</v>
      </c>
      <c r="D179" s="21">
        <v>680.99</v>
      </c>
      <c r="E179" s="10" t="s">
        <v>4</v>
      </c>
      <c r="F179" s="19">
        <v>44515</v>
      </c>
      <c r="G179" s="19">
        <v>44521</v>
      </c>
      <c r="H179" s="12">
        <v>0.29166666666666669</v>
      </c>
      <c r="I179" s="12">
        <v>0.75</v>
      </c>
      <c r="J179" s="9" t="s">
        <v>70</v>
      </c>
      <c r="K179" s="7" t="str">
        <f>IF(A179="","",VLOOKUP(C179,AUX!$C$2:$E$23,2,1))</f>
        <v>Monte Alegre de Minas</v>
      </c>
      <c r="L179" s="6" t="str">
        <f>IF(A179="","",VLOOKUP(C179,AUX!$C$2:$E$23,3,1))</f>
        <v>MG</v>
      </c>
    </row>
    <row r="180" spans="1:12" x14ac:dyDescent="0.3">
      <c r="A180" s="20" t="s">
        <v>63</v>
      </c>
      <c r="B180" s="9" t="s">
        <v>54</v>
      </c>
      <c r="C180" s="21">
        <v>681.04</v>
      </c>
      <c r="D180" s="21">
        <v>681.08499999999992</v>
      </c>
      <c r="E180" s="10" t="s">
        <v>4</v>
      </c>
      <c r="F180" s="19">
        <v>44515</v>
      </c>
      <c r="G180" s="19">
        <v>44521</v>
      </c>
      <c r="H180" s="12">
        <v>0.29166666666666669</v>
      </c>
      <c r="I180" s="12">
        <v>0.75</v>
      </c>
      <c r="J180" s="9" t="s">
        <v>70</v>
      </c>
      <c r="K180" s="7" t="str">
        <f>IF(A180="","",VLOOKUP(C180,AUX!$C$2:$E$23,2,1))</f>
        <v>Monte Alegre de Minas</v>
      </c>
      <c r="L180" s="6" t="str">
        <f>IF(A180="","",VLOOKUP(C180,AUX!$C$2:$E$23,3,1))</f>
        <v>MG</v>
      </c>
    </row>
    <row r="181" spans="1:12" x14ac:dyDescent="0.3">
      <c r="A181" s="20" t="s">
        <v>63</v>
      </c>
      <c r="B181" s="9" t="s">
        <v>54</v>
      </c>
      <c r="C181" s="21">
        <v>681.11</v>
      </c>
      <c r="D181" s="21">
        <v>681.17</v>
      </c>
      <c r="E181" s="10" t="s">
        <v>4</v>
      </c>
      <c r="F181" s="19">
        <v>44515</v>
      </c>
      <c r="G181" s="19">
        <v>44521</v>
      </c>
      <c r="H181" s="12">
        <v>0.29166666666666669</v>
      </c>
      <c r="I181" s="12">
        <v>0.75</v>
      </c>
      <c r="J181" s="9" t="s">
        <v>70</v>
      </c>
      <c r="K181" s="7" t="str">
        <f>IF(A181="","",VLOOKUP(C181,AUX!$C$2:$E$23,2,1))</f>
        <v>Monte Alegre de Minas</v>
      </c>
      <c r="L181" s="6" t="str">
        <f>IF(A181="","",VLOOKUP(C181,AUX!$C$2:$E$23,3,1))</f>
        <v>MG</v>
      </c>
    </row>
    <row r="182" spans="1:12" x14ac:dyDescent="0.3">
      <c r="A182" s="20" t="s">
        <v>63</v>
      </c>
      <c r="B182" s="9" t="s">
        <v>54</v>
      </c>
      <c r="C182" s="21">
        <v>681.15</v>
      </c>
      <c r="D182" s="21">
        <v>681.20999999999992</v>
      </c>
      <c r="E182" s="10" t="s">
        <v>4</v>
      </c>
      <c r="F182" s="19">
        <v>44515</v>
      </c>
      <c r="G182" s="19">
        <v>44521</v>
      </c>
      <c r="H182" s="12">
        <v>0.29166666666666669</v>
      </c>
      <c r="I182" s="12">
        <v>0.75</v>
      </c>
      <c r="J182" s="9" t="s">
        <v>70</v>
      </c>
      <c r="K182" s="7" t="str">
        <f>IF(A182="","",VLOOKUP(C182,AUX!$C$2:$E$23,2,1))</f>
        <v>Monte Alegre de Minas</v>
      </c>
      <c r="L182" s="6" t="str">
        <f>IF(A182="","",VLOOKUP(C182,AUX!$C$2:$E$23,3,1))</f>
        <v>MG</v>
      </c>
    </row>
    <row r="183" spans="1:12" x14ac:dyDescent="0.3">
      <c r="A183" s="20" t="s">
        <v>63</v>
      </c>
      <c r="B183" s="9" t="s">
        <v>54</v>
      </c>
      <c r="C183" s="21">
        <v>681.2</v>
      </c>
      <c r="D183" s="21">
        <v>681.26</v>
      </c>
      <c r="E183" s="10" t="s">
        <v>4</v>
      </c>
      <c r="F183" s="19">
        <v>44515</v>
      </c>
      <c r="G183" s="19">
        <v>44521</v>
      </c>
      <c r="H183" s="12">
        <v>0.29166666666666669</v>
      </c>
      <c r="I183" s="12">
        <v>0.75</v>
      </c>
      <c r="J183" s="9" t="s">
        <v>70</v>
      </c>
      <c r="K183" s="7" t="str">
        <f>IF(A183="","",VLOOKUP(C183,AUX!$C$2:$E$23,2,1))</f>
        <v>Monte Alegre de Minas</v>
      </c>
      <c r="L183" s="6" t="str">
        <f>IF(A183="","",VLOOKUP(C183,AUX!$C$2:$E$23,3,1))</f>
        <v>MG</v>
      </c>
    </row>
    <row r="184" spans="1:12" x14ac:dyDescent="0.3">
      <c r="A184" s="20" t="s">
        <v>63</v>
      </c>
      <c r="B184" s="9" t="s">
        <v>54</v>
      </c>
      <c r="C184" s="21">
        <v>681.3</v>
      </c>
      <c r="D184" s="21">
        <v>681.32999999999993</v>
      </c>
      <c r="E184" s="10" t="s">
        <v>4</v>
      </c>
      <c r="F184" s="19">
        <v>44515</v>
      </c>
      <c r="G184" s="19">
        <v>44521</v>
      </c>
      <c r="H184" s="12">
        <v>0.29166666666666669</v>
      </c>
      <c r="I184" s="12">
        <v>0.75</v>
      </c>
      <c r="J184" s="9" t="s">
        <v>70</v>
      </c>
      <c r="K184" s="7" t="str">
        <f>IF(A184="","",VLOOKUP(C184,AUX!$C$2:$E$23,2,1))</f>
        <v>Monte Alegre de Minas</v>
      </c>
      <c r="L184" s="6" t="str">
        <f>IF(A184="","",VLOOKUP(C184,AUX!$C$2:$E$23,3,1))</f>
        <v>MG</v>
      </c>
    </row>
    <row r="185" spans="1:12" x14ac:dyDescent="0.3">
      <c r="A185" s="20" t="s">
        <v>63</v>
      </c>
      <c r="B185" s="9" t="s">
        <v>54</v>
      </c>
      <c r="C185" s="21">
        <v>681.42</v>
      </c>
      <c r="D185" s="21">
        <v>681.44999999999993</v>
      </c>
      <c r="E185" s="10" t="s">
        <v>4</v>
      </c>
      <c r="F185" s="19">
        <v>44515</v>
      </c>
      <c r="G185" s="19">
        <v>44521</v>
      </c>
      <c r="H185" s="12">
        <v>0.29166666666666669</v>
      </c>
      <c r="I185" s="12">
        <v>0.75</v>
      </c>
      <c r="J185" s="9" t="s">
        <v>70</v>
      </c>
      <c r="K185" s="7" t="str">
        <f>IF(A185="","",VLOOKUP(C185,AUX!$C$2:$E$23,2,1))</f>
        <v>Monte Alegre de Minas</v>
      </c>
      <c r="L185" s="6" t="str">
        <f>IF(A185="","",VLOOKUP(C185,AUX!$C$2:$E$23,3,1))</f>
        <v>MG</v>
      </c>
    </row>
    <row r="186" spans="1:12" x14ac:dyDescent="0.3">
      <c r="A186" s="20" t="s">
        <v>63</v>
      </c>
      <c r="B186" s="9" t="s">
        <v>54</v>
      </c>
      <c r="C186" s="21">
        <v>681.62</v>
      </c>
      <c r="D186" s="21">
        <v>681.65</v>
      </c>
      <c r="E186" s="10" t="s">
        <v>4</v>
      </c>
      <c r="F186" s="19">
        <v>44515</v>
      </c>
      <c r="G186" s="19">
        <v>44521</v>
      </c>
      <c r="H186" s="12">
        <v>0.29166666666666669</v>
      </c>
      <c r="I186" s="12">
        <v>0.75</v>
      </c>
      <c r="J186" s="9" t="s">
        <v>70</v>
      </c>
      <c r="K186" s="7" t="str">
        <f>IF(A186="","",VLOOKUP(C186,AUX!$C$2:$E$23,2,1))</f>
        <v>Monte Alegre de Minas</v>
      </c>
      <c r="L186" s="6" t="str">
        <f>IF(A186="","",VLOOKUP(C186,AUX!$C$2:$E$23,3,1))</f>
        <v>MG</v>
      </c>
    </row>
    <row r="187" spans="1:12" x14ac:dyDescent="0.3">
      <c r="A187" s="20" t="s">
        <v>63</v>
      </c>
      <c r="B187" s="9" t="s">
        <v>54</v>
      </c>
      <c r="C187" s="21">
        <v>681.72</v>
      </c>
      <c r="D187" s="21">
        <v>681.76499999999999</v>
      </c>
      <c r="E187" s="10" t="s">
        <v>4</v>
      </c>
      <c r="F187" s="19">
        <v>44515</v>
      </c>
      <c r="G187" s="19">
        <v>44521</v>
      </c>
      <c r="H187" s="12">
        <v>0.29166666666666669</v>
      </c>
      <c r="I187" s="12">
        <v>0.75</v>
      </c>
      <c r="J187" s="9" t="s">
        <v>70</v>
      </c>
      <c r="K187" s="7" t="str">
        <f>IF(A187="","",VLOOKUP(C187,AUX!$C$2:$E$23,2,1))</f>
        <v>Monte Alegre de Minas</v>
      </c>
      <c r="L187" s="6" t="str">
        <f>IF(A187="","",VLOOKUP(C187,AUX!$C$2:$E$23,3,1))</f>
        <v>MG</v>
      </c>
    </row>
    <row r="188" spans="1:12" x14ac:dyDescent="0.3">
      <c r="A188" s="20" t="s">
        <v>63</v>
      </c>
      <c r="B188" s="9" t="s">
        <v>54</v>
      </c>
      <c r="C188" s="21">
        <v>681.84</v>
      </c>
      <c r="D188" s="21">
        <v>681.85500000000002</v>
      </c>
      <c r="E188" s="10" t="s">
        <v>4</v>
      </c>
      <c r="F188" s="19">
        <v>44515</v>
      </c>
      <c r="G188" s="19">
        <v>44521</v>
      </c>
      <c r="H188" s="12">
        <v>0.29166666666666669</v>
      </c>
      <c r="I188" s="12">
        <v>0.75</v>
      </c>
      <c r="J188" s="9" t="s">
        <v>70</v>
      </c>
      <c r="K188" s="7" t="str">
        <f>IF(A188="","",VLOOKUP(C188,AUX!$C$2:$E$23,2,1))</f>
        <v>Monte Alegre de Minas</v>
      </c>
      <c r="L188" s="6" t="str">
        <f>IF(A188="","",VLOOKUP(C188,AUX!$C$2:$E$23,3,1))</f>
        <v>MG</v>
      </c>
    </row>
    <row r="189" spans="1:12" x14ac:dyDescent="0.3">
      <c r="A189" s="20" t="s">
        <v>63</v>
      </c>
      <c r="B189" s="9" t="s">
        <v>54</v>
      </c>
      <c r="C189" s="21">
        <v>681.9</v>
      </c>
      <c r="D189" s="21">
        <v>681.91499999999996</v>
      </c>
      <c r="E189" s="10" t="s">
        <v>4</v>
      </c>
      <c r="F189" s="19">
        <v>44515</v>
      </c>
      <c r="G189" s="19">
        <v>44521</v>
      </c>
      <c r="H189" s="12">
        <v>0.29166666666666669</v>
      </c>
      <c r="I189" s="12">
        <v>0.75</v>
      </c>
      <c r="J189" s="9" t="s">
        <v>70</v>
      </c>
      <c r="K189" s="7" t="str">
        <f>IF(A189="","",VLOOKUP(C189,AUX!$C$2:$E$23,2,1))</f>
        <v>Monte Alegre de Minas</v>
      </c>
      <c r="L189" s="6" t="str">
        <f>IF(A189="","",VLOOKUP(C189,AUX!$C$2:$E$23,3,1))</f>
        <v>MG</v>
      </c>
    </row>
    <row r="190" spans="1:12" x14ac:dyDescent="0.3">
      <c r="A190" s="20" t="s">
        <v>63</v>
      </c>
      <c r="B190" s="9" t="s">
        <v>54</v>
      </c>
      <c r="C190" s="21">
        <v>682.07</v>
      </c>
      <c r="D190" s="21">
        <v>682.08500000000004</v>
      </c>
      <c r="E190" s="10" t="s">
        <v>4</v>
      </c>
      <c r="F190" s="19">
        <v>44515</v>
      </c>
      <c r="G190" s="19">
        <v>44521</v>
      </c>
      <c r="H190" s="12">
        <v>0.29166666666666669</v>
      </c>
      <c r="I190" s="12">
        <v>0.75</v>
      </c>
      <c r="J190" s="9" t="s">
        <v>70</v>
      </c>
      <c r="K190" s="7" t="str">
        <f>IF(A190="","",VLOOKUP(C190,AUX!$C$2:$E$23,2,1))</f>
        <v>Monte Alegre de Minas</v>
      </c>
      <c r="L190" s="6" t="str">
        <f>IF(A190="","",VLOOKUP(C190,AUX!$C$2:$E$23,3,1))</f>
        <v>MG</v>
      </c>
    </row>
    <row r="191" spans="1:12" x14ac:dyDescent="0.3">
      <c r="A191" s="20" t="s">
        <v>63</v>
      </c>
      <c r="B191" s="9" t="s">
        <v>54</v>
      </c>
      <c r="C191" s="21">
        <v>682.19</v>
      </c>
      <c r="D191" s="21">
        <v>682.22</v>
      </c>
      <c r="E191" s="10" t="s">
        <v>4</v>
      </c>
      <c r="F191" s="19">
        <v>44515</v>
      </c>
      <c r="G191" s="19">
        <v>44521</v>
      </c>
      <c r="H191" s="12">
        <v>0.29166666666666669</v>
      </c>
      <c r="I191" s="12">
        <v>0.75</v>
      </c>
      <c r="J191" s="9" t="s">
        <v>70</v>
      </c>
      <c r="K191" s="7" t="str">
        <f>IF(A191="","",VLOOKUP(C191,AUX!$C$2:$E$23,2,1))</f>
        <v>Monte Alegre de Minas</v>
      </c>
      <c r="L191" s="6" t="str">
        <f>IF(A191="","",VLOOKUP(C191,AUX!$C$2:$E$23,3,1))</f>
        <v>MG</v>
      </c>
    </row>
    <row r="192" spans="1:12" x14ac:dyDescent="0.3">
      <c r="A192" s="20" t="s">
        <v>63</v>
      </c>
      <c r="B192" s="9" t="s">
        <v>54</v>
      </c>
      <c r="C192" s="21">
        <v>682.24</v>
      </c>
      <c r="D192" s="21">
        <v>682.27</v>
      </c>
      <c r="E192" s="10" t="s">
        <v>4</v>
      </c>
      <c r="F192" s="19">
        <v>44515</v>
      </c>
      <c r="G192" s="19">
        <v>44521</v>
      </c>
      <c r="H192" s="12">
        <v>0.29166666666666669</v>
      </c>
      <c r="I192" s="12">
        <v>0.75</v>
      </c>
      <c r="J192" s="9" t="s">
        <v>70</v>
      </c>
      <c r="K192" s="7" t="str">
        <f>IF(A192="","",VLOOKUP(C192,AUX!$C$2:$E$23,2,1))</f>
        <v>Monte Alegre de Minas</v>
      </c>
      <c r="L192" s="6" t="str">
        <f>IF(A192="","",VLOOKUP(C192,AUX!$C$2:$E$23,3,1))</f>
        <v>MG</v>
      </c>
    </row>
    <row r="193" spans="1:12" x14ac:dyDescent="0.3">
      <c r="A193" s="20" t="s">
        <v>63</v>
      </c>
      <c r="B193" s="9" t="s">
        <v>54</v>
      </c>
      <c r="C193" s="21">
        <v>682.31</v>
      </c>
      <c r="D193" s="21">
        <v>682.36999999999989</v>
      </c>
      <c r="E193" s="10" t="s">
        <v>4</v>
      </c>
      <c r="F193" s="19">
        <v>44515</v>
      </c>
      <c r="G193" s="19">
        <v>44521</v>
      </c>
      <c r="H193" s="12">
        <v>0.29166666666666669</v>
      </c>
      <c r="I193" s="12">
        <v>0.75</v>
      </c>
      <c r="J193" s="9" t="s">
        <v>70</v>
      </c>
      <c r="K193" s="7" t="str">
        <f>IF(A193="","",VLOOKUP(C193,AUX!$C$2:$E$23,2,1))</f>
        <v>Monte Alegre de Minas</v>
      </c>
      <c r="L193" s="6" t="str">
        <f>IF(A193="","",VLOOKUP(C193,AUX!$C$2:$E$23,3,1))</f>
        <v>MG</v>
      </c>
    </row>
    <row r="194" spans="1:12" x14ac:dyDescent="0.3">
      <c r="A194" s="20" t="s">
        <v>63</v>
      </c>
      <c r="B194" s="9" t="s">
        <v>54</v>
      </c>
      <c r="C194" s="21">
        <v>682.4</v>
      </c>
      <c r="D194" s="21">
        <v>682.45999999999992</v>
      </c>
      <c r="E194" s="10" t="s">
        <v>4</v>
      </c>
      <c r="F194" s="19">
        <v>44515</v>
      </c>
      <c r="G194" s="19">
        <v>44521</v>
      </c>
      <c r="H194" s="12">
        <v>0.29166666666666669</v>
      </c>
      <c r="I194" s="12">
        <v>0.75</v>
      </c>
      <c r="J194" s="9" t="s">
        <v>70</v>
      </c>
      <c r="K194" s="7" t="str">
        <f>IF(A194="","",VLOOKUP(C194,AUX!$C$2:$E$23,2,1))</f>
        <v>Monte Alegre de Minas</v>
      </c>
      <c r="L194" s="6" t="str">
        <f>IF(A194="","",VLOOKUP(C194,AUX!$C$2:$E$23,3,1))</f>
        <v>MG</v>
      </c>
    </row>
    <row r="195" spans="1:12" x14ac:dyDescent="0.3">
      <c r="A195" s="20" t="s">
        <v>63</v>
      </c>
      <c r="B195" s="9" t="s">
        <v>54</v>
      </c>
      <c r="C195" s="21">
        <v>682.49</v>
      </c>
      <c r="D195" s="21">
        <v>682.52</v>
      </c>
      <c r="E195" s="10" t="s">
        <v>4</v>
      </c>
      <c r="F195" s="19">
        <v>44515</v>
      </c>
      <c r="G195" s="19">
        <v>44521</v>
      </c>
      <c r="H195" s="12">
        <v>0.29166666666666669</v>
      </c>
      <c r="I195" s="12">
        <v>0.75</v>
      </c>
      <c r="J195" s="9" t="s">
        <v>70</v>
      </c>
      <c r="K195" s="7" t="str">
        <f>IF(A195="","",VLOOKUP(C195,AUX!$C$2:$E$23,2,1))</f>
        <v>Monte Alegre de Minas</v>
      </c>
      <c r="L195" s="6" t="str">
        <f>IF(A195="","",VLOOKUP(C195,AUX!$C$2:$E$23,3,1))</f>
        <v>MG</v>
      </c>
    </row>
    <row r="196" spans="1:12" x14ac:dyDescent="0.3">
      <c r="A196" s="20" t="s">
        <v>63</v>
      </c>
      <c r="B196" s="9" t="s">
        <v>54</v>
      </c>
      <c r="C196" s="21">
        <v>682.72</v>
      </c>
      <c r="D196" s="21">
        <v>682.76499999999999</v>
      </c>
      <c r="E196" s="10" t="s">
        <v>4</v>
      </c>
      <c r="F196" s="19">
        <v>44515</v>
      </c>
      <c r="G196" s="19">
        <v>44521</v>
      </c>
      <c r="H196" s="12">
        <v>0.29166666666666669</v>
      </c>
      <c r="I196" s="12">
        <v>0.75</v>
      </c>
      <c r="J196" s="9" t="s">
        <v>70</v>
      </c>
      <c r="K196" s="7" t="str">
        <f>IF(A196="","",VLOOKUP(C196,AUX!$C$2:$E$23,2,1))</f>
        <v>Monte Alegre de Minas</v>
      </c>
      <c r="L196" s="6" t="str">
        <f>IF(A196="","",VLOOKUP(C196,AUX!$C$2:$E$23,3,1))</f>
        <v>MG</v>
      </c>
    </row>
    <row r="197" spans="1:12" x14ac:dyDescent="0.3">
      <c r="A197" s="20" t="s">
        <v>63</v>
      </c>
      <c r="B197" s="9" t="s">
        <v>54</v>
      </c>
      <c r="C197" s="21">
        <v>682.83</v>
      </c>
      <c r="D197" s="21">
        <v>682.84500000000003</v>
      </c>
      <c r="E197" s="10" t="s">
        <v>4</v>
      </c>
      <c r="F197" s="19">
        <v>44515</v>
      </c>
      <c r="G197" s="19">
        <v>44521</v>
      </c>
      <c r="H197" s="12">
        <v>0.29166666666666669</v>
      </c>
      <c r="I197" s="12">
        <v>0.75</v>
      </c>
      <c r="J197" s="9" t="s">
        <v>70</v>
      </c>
      <c r="K197" s="7" t="str">
        <f>IF(A197="","",VLOOKUP(C197,AUX!$C$2:$E$23,2,1))</f>
        <v>Monte Alegre de Minas</v>
      </c>
      <c r="L197" s="6" t="str">
        <f>IF(A197="","",VLOOKUP(C197,AUX!$C$2:$E$23,3,1))</f>
        <v>MG</v>
      </c>
    </row>
    <row r="198" spans="1:12" x14ac:dyDescent="0.3">
      <c r="A198" s="20" t="s">
        <v>63</v>
      </c>
      <c r="B198" s="9" t="s">
        <v>54</v>
      </c>
      <c r="C198" s="21">
        <v>682.88</v>
      </c>
      <c r="D198" s="21">
        <v>682.91</v>
      </c>
      <c r="E198" s="10" t="s">
        <v>4</v>
      </c>
      <c r="F198" s="19">
        <v>44515</v>
      </c>
      <c r="G198" s="19">
        <v>44521</v>
      </c>
      <c r="H198" s="12">
        <v>0.29166666666666669</v>
      </c>
      <c r="I198" s="12">
        <v>0.75</v>
      </c>
      <c r="J198" s="9" t="s">
        <v>70</v>
      </c>
      <c r="K198" s="7" t="str">
        <f>IF(A198="","",VLOOKUP(C198,AUX!$C$2:$E$23,2,1))</f>
        <v>Monte Alegre de Minas</v>
      </c>
      <c r="L198" s="6" t="str">
        <f>IF(A198="","",VLOOKUP(C198,AUX!$C$2:$E$23,3,1))</f>
        <v>MG</v>
      </c>
    </row>
    <row r="199" spans="1:12" x14ac:dyDescent="0.3">
      <c r="A199" s="20" t="s">
        <v>63</v>
      </c>
      <c r="B199" s="9" t="s">
        <v>54</v>
      </c>
      <c r="C199" s="21">
        <v>682.96</v>
      </c>
      <c r="D199" s="21">
        <v>682.97500000000002</v>
      </c>
      <c r="E199" s="10" t="s">
        <v>4</v>
      </c>
      <c r="F199" s="19">
        <v>44515</v>
      </c>
      <c r="G199" s="19">
        <v>44521</v>
      </c>
      <c r="H199" s="12">
        <v>0.29166666666666669</v>
      </c>
      <c r="I199" s="12">
        <v>0.75</v>
      </c>
      <c r="J199" s="9" t="s">
        <v>70</v>
      </c>
      <c r="K199" s="7" t="str">
        <f>IF(A199="","",VLOOKUP(C199,AUX!$C$2:$E$23,2,1))</f>
        <v>Monte Alegre de Minas</v>
      </c>
      <c r="L199" s="6" t="str">
        <f>IF(A199="","",VLOOKUP(C199,AUX!$C$2:$E$23,3,1))</f>
        <v>MG</v>
      </c>
    </row>
    <row r="200" spans="1:12" x14ac:dyDescent="0.3">
      <c r="A200" s="20" t="s">
        <v>63</v>
      </c>
      <c r="B200" s="9" t="s">
        <v>54</v>
      </c>
      <c r="C200" s="21">
        <v>683.11500000000001</v>
      </c>
      <c r="D200" s="21">
        <v>683.13</v>
      </c>
      <c r="E200" s="10" t="s">
        <v>4</v>
      </c>
      <c r="F200" s="19">
        <v>44515</v>
      </c>
      <c r="G200" s="19">
        <v>44521</v>
      </c>
      <c r="H200" s="12">
        <v>0.29166666666666669</v>
      </c>
      <c r="I200" s="12">
        <v>0.75</v>
      </c>
      <c r="J200" s="9" t="s">
        <v>70</v>
      </c>
      <c r="K200" s="7" t="str">
        <f>IF(A200="","",VLOOKUP(C200,AUX!$C$2:$E$23,2,1))</f>
        <v>Monte Alegre de Minas</v>
      </c>
      <c r="L200" s="6" t="str">
        <f>IF(A200="","",VLOOKUP(C200,AUX!$C$2:$E$23,3,1))</f>
        <v>MG</v>
      </c>
    </row>
    <row r="201" spans="1:12" x14ac:dyDescent="0.3">
      <c r="A201" s="20" t="s">
        <v>63</v>
      </c>
      <c r="B201" s="9" t="s">
        <v>54</v>
      </c>
      <c r="C201" s="21">
        <v>683.28</v>
      </c>
      <c r="D201" s="21">
        <v>683.31</v>
      </c>
      <c r="E201" s="10" t="s">
        <v>4</v>
      </c>
      <c r="F201" s="19">
        <v>44515</v>
      </c>
      <c r="G201" s="19">
        <v>44521</v>
      </c>
      <c r="H201" s="12">
        <v>0.29166666666666669</v>
      </c>
      <c r="I201" s="12">
        <v>0.75</v>
      </c>
      <c r="J201" s="9" t="s">
        <v>70</v>
      </c>
      <c r="K201" s="7" t="str">
        <f>IF(A201="","",VLOOKUP(C201,AUX!$C$2:$E$23,2,1))</f>
        <v>Monte Alegre de Minas</v>
      </c>
      <c r="L201" s="6" t="str">
        <f>IF(A201="","",VLOOKUP(C201,AUX!$C$2:$E$23,3,1))</f>
        <v>MG</v>
      </c>
    </row>
    <row r="202" spans="1:12" x14ac:dyDescent="0.3">
      <c r="A202" s="20" t="s">
        <v>63</v>
      </c>
      <c r="B202" s="9" t="s">
        <v>54</v>
      </c>
      <c r="C202" s="21">
        <v>684.04700000000003</v>
      </c>
      <c r="D202" s="21">
        <v>684.077</v>
      </c>
      <c r="E202" s="10" t="s">
        <v>4</v>
      </c>
      <c r="F202" s="19">
        <v>44515</v>
      </c>
      <c r="G202" s="19">
        <v>44521</v>
      </c>
      <c r="H202" s="12">
        <v>0.29166666666666669</v>
      </c>
      <c r="I202" s="12">
        <v>0.75</v>
      </c>
      <c r="J202" s="9" t="s">
        <v>70</v>
      </c>
      <c r="K202" s="7" t="str">
        <f>IF(A202="","",VLOOKUP(C202,AUX!$C$2:$E$23,2,1))</f>
        <v>Monte Alegre de Minas</v>
      </c>
      <c r="L202" s="6" t="str">
        <f>IF(A202="","",VLOOKUP(C202,AUX!$C$2:$E$23,3,1))</f>
        <v>MG</v>
      </c>
    </row>
    <row r="203" spans="1:12" x14ac:dyDescent="0.3">
      <c r="A203" s="20" t="s">
        <v>63</v>
      </c>
      <c r="B203" s="9" t="s">
        <v>54</v>
      </c>
      <c r="C203" s="21">
        <v>684.12</v>
      </c>
      <c r="D203" s="21">
        <v>684.15</v>
      </c>
      <c r="E203" s="10" t="s">
        <v>4</v>
      </c>
      <c r="F203" s="19">
        <v>44515</v>
      </c>
      <c r="G203" s="19">
        <v>44521</v>
      </c>
      <c r="H203" s="12">
        <v>0.29166666666666669</v>
      </c>
      <c r="I203" s="12">
        <v>0.75</v>
      </c>
      <c r="J203" s="9" t="s">
        <v>70</v>
      </c>
      <c r="K203" s="7" t="str">
        <f>IF(A203="","",VLOOKUP(C203,AUX!$C$2:$E$23,2,1))</f>
        <v>Monte Alegre de Minas</v>
      </c>
      <c r="L203" s="6" t="str">
        <f>IF(A203="","",VLOOKUP(C203,AUX!$C$2:$E$23,3,1))</f>
        <v>MG</v>
      </c>
    </row>
    <row r="204" spans="1:12" x14ac:dyDescent="0.3">
      <c r="A204" s="20" t="s">
        <v>63</v>
      </c>
      <c r="B204" s="9" t="s">
        <v>54</v>
      </c>
      <c r="C204" s="21">
        <v>684.17399999999998</v>
      </c>
      <c r="D204" s="21">
        <v>684.20399999999995</v>
      </c>
      <c r="E204" s="10" t="s">
        <v>4</v>
      </c>
      <c r="F204" s="19">
        <v>44515</v>
      </c>
      <c r="G204" s="19">
        <v>44521</v>
      </c>
      <c r="H204" s="12">
        <v>0.29166666666666669</v>
      </c>
      <c r="I204" s="12">
        <v>0.75</v>
      </c>
      <c r="J204" s="9" t="s">
        <v>70</v>
      </c>
      <c r="K204" s="7" t="str">
        <f>IF(A204="","",VLOOKUP(C204,AUX!$C$2:$E$23,2,1))</f>
        <v>Monte Alegre de Minas</v>
      </c>
      <c r="L204" s="6" t="str">
        <f>IF(A204="","",VLOOKUP(C204,AUX!$C$2:$E$23,3,1))</f>
        <v>MG</v>
      </c>
    </row>
    <row r="205" spans="1:12" x14ac:dyDescent="0.3">
      <c r="A205" s="20" t="s">
        <v>63</v>
      </c>
      <c r="B205" s="9" t="s">
        <v>54</v>
      </c>
      <c r="C205" s="21">
        <v>684.86</v>
      </c>
      <c r="D205" s="21">
        <v>684.875</v>
      </c>
      <c r="E205" s="10" t="s">
        <v>4</v>
      </c>
      <c r="F205" s="19">
        <v>44515</v>
      </c>
      <c r="G205" s="19">
        <v>44521</v>
      </c>
      <c r="H205" s="12">
        <v>0.29166666666666669</v>
      </c>
      <c r="I205" s="12">
        <v>0.75</v>
      </c>
      <c r="J205" s="9" t="s">
        <v>70</v>
      </c>
      <c r="K205" s="7" t="str">
        <f>IF(A205="","",VLOOKUP(C205,AUX!$C$2:$E$23,2,1))</f>
        <v>Monte Alegre de Minas</v>
      </c>
      <c r="L205" s="6" t="str">
        <f>IF(A205="","",VLOOKUP(C205,AUX!$C$2:$E$23,3,1))</f>
        <v>MG</v>
      </c>
    </row>
    <row r="206" spans="1:12" x14ac:dyDescent="0.3">
      <c r="A206" s="20" t="s">
        <v>63</v>
      </c>
      <c r="B206" s="9" t="s">
        <v>54</v>
      </c>
      <c r="C206" s="21">
        <v>684.89</v>
      </c>
      <c r="D206" s="21">
        <v>684.92</v>
      </c>
      <c r="E206" s="10" t="s">
        <v>4</v>
      </c>
      <c r="F206" s="19">
        <v>44515</v>
      </c>
      <c r="G206" s="19">
        <v>44521</v>
      </c>
      <c r="H206" s="12">
        <v>0.29166666666666669</v>
      </c>
      <c r="I206" s="12">
        <v>0.75</v>
      </c>
      <c r="J206" s="9" t="s">
        <v>70</v>
      </c>
      <c r="K206" s="7" t="str">
        <f>IF(A206="","",VLOOKUP(C206,AUX!$C$2:$E$23,2,1))</f>
        <v>Monte Alegre de Minas</v>
      </c>
      <c r="L206" s="6" t="str">
        <f>IF(A206="","",VLOOKUP(C206,AUX!$C$2:$E$23,3,1))</f>
        <v>MG</v>
      </c>
    </row>
    <row r="207" spans="1:12" x14ac:dyDescent="0.3">
      <c r="A207" s="20" t="s">
        <v>63</v>
      </c>
      <c r="B207" s="9" t="s">
        <v>54</v>
      </c>
      <c r="C207" s="21">
        <v>685.09699999999998</v>
      </c>
      <c r="D207" s="21">
        <v>685.11199999999997</v>
      </c>
      <c r="E207" s="10" t="s">
        <v>4</v>
      </c>
      <c r="F207" s="19">
        <v>44515</v>
      </c>
      <c r="G207" s="19">
        <v>44521</v>
      </c>
      <c r="H207" s="12">
        <v>0.29166666666666669</v>
      </c>
      <c r="I207" s="12">
        <v>0.75</v>
      </c>
      <c r="J207" s="9" t="s">
        <v>70</v>
      </c>
      <c r="K207" s="7" t="str">
        <f>IF(A207="","",VLOOKUP(C207,AUX!$C$2:$E$23,2,1))</f>
        <v>Monte Alegre de Minas</v>
      </c>
      <c r="L207" s="6" t="str">
        <f>IF(A207="","",VLOOKUP(C207,AUX!$C$2:$E$23,3,1))</f>
        <v>MG</v>
      </c>
    </row>
    <row r="208" spans="1:12" x14ac:dyDescent="0.3">
      <c r="A208" s="20" t="s">
        <v>63</v>
      </c>
      <c r="B208" s="9" t="s">
        <v>54</v>
      </c>
      <c r="C208" s="21">
        <v>685.2</v>
      </c>
      <c r="D208" s="21">
        <v>685.21500000000003</v>
      </c>
      <c r="E208" s="10" t="s">
        <v>4</v>
      </c>
      <c r="F208" s="19">
        <v>44515</v>
      </c>
      <c r="G208" s="19">
        <v>44521</v>
      </c>
      <c r="H208" s="12">
        <v>0.29166666666666669</v>
      </c>
      <c r="I208" s="12">
        <v>0.75</v>
      </c>
      <c r="J208" s="9" t="s">
        <v>70</v>
      </c>
      <c r="K208" s="7" t="str">
        <f>IF(A208="","",VLOOKUP(C208,AUX!$C$2:$E$23,2,1))</f>
        <v>Monte Alegre de Minas</v>
      </c>
      <c r="L208" s="6" t="str">
        <f>IF(A208="","",VLOOKUP(C208,AUX!$C$2:$E$23,3,1))</f>
        <v>MG</v>
      </c>
    </row>
    <row r="209" spans="1:12" x14ac:dyDescent="0.3">
      <c r="A209" s="20" t="s">
        <v>63</v>
      </c>
      <c r="B209" s="9" t="s">
        <v>54</v>
      </c>
      <c r="C209" s="21">
        <v>685.86</v>
      </c>
      <c r="D209" s="21">
        <v>685.875</v>
      </c>
      <c r="E209" s="10" t="s">
        <v>4</v>
      </c>
      <c r="F209" s="19">
        <v>44515</v>
      </c>
      <c r="G209" s="19">
        <v>44521</v>
      </c>
      <c r="H209" s="12">
        <v>0.29166666666666669</v>
      </c>
      <c r="I209" s="12">
        <v>0.75</v>
      </c>
      <c r="J209" s="9" t="s">
        <v>70</v>
      </c>
      <c r="K209" s="7" t="str">
        <f>IF(A209="","",VLOOKUP(C209,AUX!$C$2:$E$23,2,1))</f>
        <v>Monte Alegre de Minas</v>
      </c>
      <c r="L209" s="6" t="str">
        <f>IF(A209="","",VLOOKUP(C209,AUX!$C$2:$E$23,3,1))</f>
        <v>MG</v>
      </c>
    </row>
    <row r="210" spans="1:12" x14ac:dyDescent="0.3">
      <c r="A210" s="20" t="s">
        <v>63</v>
      </c>
      <c r="B210" s="9" t="s">
        <v>54</v>
      </c>
      <c r="C210" s="21">
        <v>686.57</v>
      </c>
      <c r="D210" s="21">
        <v>686.6450000000001</v>
      </c>
      <c r="E210" s="10" t="s">
        <v>4</v>
      </c>
      <c r="F210" s="19">
        <v>44515</v>
      </c>
      <c r="G210" s="19">
        <v>44521</v>
      </c>
      <c r="H210" s="12">
        <v>0.29166666666666669</v>
      </c>
      <c r="I210" s="12">
        <v>0.75</v>
      </c>
      <c r="J210" s="9" t="s">
        <v>70</v>
      </c>
      <c r="K210" s="7" t="str">
        <f>IF(A210="","",VLOOKUP(C210,AUX!$C$2:$E$23,2,1))</f>
        <v>Monte Alegre de Minas</v>
      </c>
      <c r="L210" s="6" t="str">
        <f>IF(A210="","",VLOOKUP(C210,AUX!$C$2:$E$23,3,1))</f>
        <v>MG</v>
      </c>
    </row>
    <row r="211" spans="1:12" x14ac:dyDescent="0.3">
      <c r="A211" s="20" t="s">
        <v>63</v>
      </c>
      <c r="B211" s="9" t="s">
        <v>54</v>
      </c>
      <c r="C211" s="21">
        <v>686.65</v>
      </c>
      <c r="D211" s="21">
        <v>686.68099999999993</v>
      </c>
      <c r="E211" s="10" t="s">
        <v>4</v>
      </c>
      <c r="F211" s="19">
        <v>44515</v>
      </c>
      <c r="G211" s="19">
        <v>44521</v>
      </c>
      <c r="H211" s="12">
        <v>0.29166666666666669</v>
      </c>
      <c r="I211" s="12">
        <v>0.75</v>
      </c>
      <c r="J211" s="9" t="s">
        <v>70</v>
      </c>
      <c r="K211" s="7" t="str">
        <f>IF(A211="","",VLOOKUP(C211,AUX!$C$2:$E$23,2,1))</f>
        <v>Monte Alegre de Minas</v>
      </c>
      <c r="L211" s="6" t="str">
        <f>IF(A211="","",VLOOKUP(C211,AUX!$C$2:$E$23,3,1))</f>
        <v>MG</v>
      </c>
    </row>
    <row r="212" spans="1:12" x14ac:dyDescent="0.3">
      <c r="A212" s="20" t="s">
        <v>63</v>
      </c>
      <c r="B212" s="9" t="s">
        <v>54</v>
      </c>
      <c r="C212" s="21">
        <v>686.86</v>
      </c>
      <c r="D212" s="21">
        <v>686.92</v>
      </c>
      <c r="E212" s="10" t="s">
        <v>4</v>
      </c>
      <c r="F212" s="19">
        <v>44515</v>
      </c>
      <c r="G212" s="19">
        <v>44521</v>
      </c>
      <c r="H212" s="12">
        <v>0.29166666666666669</v>
      </c>
      <c r="I212" s="12">
        <v>0.75</v>
      </c>
      <c r="J212" s="9" t="s">
        <v>70</v>
      </c>
      <c r="K212" s="7" t="str">
        <f>IF(A212="","",VLOOKUP(C212,AUX!$C$2:$E$23,2,1))</f>
        <v>Monte Alegre de Minas</v>
      </c>
      <c r="L212" s="6" t="str">
        <f>IF(A212="","",VLOOKUP(C212,AUX!$C$2:$E$23,3,1))</f>
        <v>MG</v>
      </c>
    </row>
    <row r="213" spans="1:12" x14ac:dyDescent="0.3">
      <c r="A213" s="20" t="s">
        <v>63</v>
      </c>
      <c r="B213" s="9" t="s">
        <v>54</v>
      </c>
      <c r="C213" s="21">
        <v>687.1</v>
      </c>
      <c r="D213" s="21">
        <v>687.20500000000004</v>
      </c>
      <c r="E213" s="10" t="s">
        <v>4</v>
      </c>
      <c r="F213" s="19">
        <v>44515</v>
      </c>
      <c r="G213" s="19">
        <v>44521</v>
      </c>
      <c r="H213" s="12">
        <v>0.29166666666666669</v>
      </c>
      <c r="I213" s="12">
        <v>0.75</v>
      </c>
      <c r="J213" s="9" t="s">
        <v>70</v>
      </c>
      <c r="K213" s="7" t="str">
        <f>IF(A213="","",VLOOKUP(C213,AUX!$C$2:$E$23,2,1))</f>
        <v>Monte Alegre de Minas</v>
      </c>
      <c r="L213" s="6" t="str">
        <f>IF(A213="","",VLOOKUP(C213,AUX!$C$2:$E$23,3,1))</f>
        <v>MG</v>
      </c>
    </row>
    <row r="214" spans="1:12" x14ac:dyDescent="0.3">
      <c r="A214" s="20" t="s">
        <v>63</v>
      </c>
      <c r="B214" s="9" t="s">
        <v>54</v>
      </c>
      <c r="C214" s="21">
        <v>687.23</v>
      </c>
      <c r="D214" s="21">
        <v>687.33500000000004</v>
      </c>
      <c r="E214" s="10" t="s">
        <v>4</v>
      </c>
      <c r="F214" s="19">
        <v>44515</v>
      </c>
      <c r="G214" s="19">
        <v>44521</v>
      </c>
      <c r="H214" s="12">
        <v>0.29166666666666669</v>
      </c>
      <c r="I214" s="12">
        <v>0.75</v>
      </c>
      <c r="J214" s="9" t="s">
        <v>70</v>
      </c>
      <c r="K214" s="7" t="str">
        <f>IF(A214="","",VLOOKUP(C214,AUX!$C$2:$E$23,2,1))</f>
        <v>Monte Alegre de Minas</v>
      </c>
      <c r="L214" s="6" t="str">
        <f>IF(A214="","",VLOOKUP(C214,AUX!$C$2:$E$23,3,1))</f>
        <v>MG</v>
      </c>
    </row>
    <row r="215" spans="1:12" x14ac:dyDescent="0.3">
      <c r="A215" s="20" t="s">
        <v>63</v>
      </c>
      <c r="B215" s="9" t="s">
        <v>54</v>
      </c>
      <c r="C215" s="21">
        <v>687.57</v>
      </c>
      <c r="D215" s="21">
        <v>687.58500000000004</v>
      </c>
      <c r="E215" s="10" t="s">
        <v>4</v>
      </c>
      <c r="F215" s="19">
        <v>44515</v>
      </c>
      <c r="G215" s="19">
        <v>44521</v>
      </c>
      <c r="H215" s="12">
        <v>0.29166666666666669</v>
      </c>
      <c r="I215" s="12">
        <v>0.75</v>
      </c>
      <c r="J215" s="9" t="s">
        <v>70</v>
      </c>
      <c r="K215" s="7" t="str">
        <f>IF(A215="","",VLOOKUP(C215,AUX!$C$2:$E$23,2,1))</f>
        <v>Monte Alegre de Minas</v>
      </c>
      <c r="L215" s="6" t="str">
        <f>IF(A215="","",VLOOKUP(C215,AUX!$C$2:$E$23,3,1))</f>
        <v>MG</v>
      </c>
    </row>
    <row r="216" spans="1:12" x14ac:dyDescent="0.3">
      <c r="A216" s="20" t="s">
        <v>63</v>
      </c>
      <c r="B216" s="9" t="s">
        <v>54</v>
      </c>
      <c r="C216" s="21">
        <v>687.79</v>
      </c>
      <c r="D216" s="21">
        <v>687.80499999999995</v>
      </c>
      <c r="E216" s="10" t="s">
        <v>4</v>
      </c>
      <c r="F216" s="19">
        <v>44515</v>
      </c>
      <c r="G216" s="19">
        <v>44521</v>
      </c>
      <c r="H216" s="12">
        <v>0.29166666666666669</v>
      </c>
      <c r="I216" s="12">
        <v>0.75</v>
      </c>
      <c r="J216" s="9" t="s">
        <v>70</v>
      </c>
      <c r="K216" s="7" t="str">
        <f>IF(A216="","",VLOOKUP(C216,AUX!$C$2:$E$23,2,1))</f>
        <v>Monte Alegre de Minas</v>
      </c>
      <c r="L216" s="6" t="str">
        <f>IF(A216="","",VLOOKUP(C216,AUX!$C$2:$E$23,3,1))</f>
        <v>MG</v>
      </c>
    </row>
    <row r="217" spans="1:12" x14ac:dyDescent="0.3">
      <c r="A217" s="20" t="s">
        <v>63</v>
      </c>
      <c r="B217" s="9" t="s">
        <v>54</v>
      </c>
      <c r="C217" s="21">
        <v>687.9</v>
      </c>
      <c r="D217" s="21">
        <v>687.99</v>
      </c>
      <c r="E217" s="10" t="s">
        <v>4</v>
      </c>
      <c r="F217" s="19">
        <v>44515</v>
      </c>
      <c r="G217" s="19">
        <v>44521</v>
      </c>
      <c r="H217" s="12">
        <v>0.29166666666666669</v>
      </c>
      <c r="I217" s="12">
        <v>0.75</v>
      </c>
      <c r="J217" s="9" t="s">
        <v>70</v>
      </c>
      <c r="K217" s="7" t="str">
        <f>IF(A217="","",VLOOKUP(C217,AUX!$C$2:$E$23,2,1))</f>
        <v>Monte Alegre de Minas</v>
      </c>
      <c r="L217" s="6" t="str">
        <f>IF(A217="","",VLOOKUP(C217,AUX!$C$2:$E$23,3,1))</f>
        <v>MG</v>
      </c>
    </row>
    <row r="218" spans="1:12" x14ac:dyDescent="0.3">
      <c r="A218" s="20" t="s">
        <v>63</v>
      </c>
      <c r="B218" s="9" t="s">
        <v>54</v>
      </c>
      <c r="C218" s="21">
        <v>688.4</v>
      </c>
      <c r="D218" s="21">
        <v>688.49</v>
      </c>
      <c r="E218" s="10" t="s">
        <v>4</v>
      </c>
      <c r="F218" s="19">
        <v>44515</v>
      </c>
      <c r="G218" s="19">
        <v>44521</v>
      </c>
      <c r="H218" s="12">
        <v>0.29166666666666669</v>
      </c>
      <c r="I218" s="12">
        <v>0.75</v>
      </c>
      <c r="J218" s="9" t="s">
        <v>70</v>
      </c>
      <c r="K218" s="7" t="str">
        <f>IF(A218="","",VLOOKUP(C218,AUX!$C$2:$E$23,2,1))</f>
        <v>Monte Alegre de Minas</v>
      </c>
      <c r="L218" s="6" t="str">
        <f>IF(A218="","",VLOOKUP(C218,AUX!$C$2:$E$23,3,1))</f>
        <v>MG</v>
      </c>
    </row>
    <row r="219" spans="1:12" x14ac:dyDescent="0.3">
      <c r="A219" s="20" t="s">
        <v>63</v>
      </c>
      <c r="B219" s="9" t="s">
        <v>54</v>
      </c>
      <c r="C219" s="21">
        <v>688.55</v>
      </c>
      <c r="D219" s="21">
        <v>688.56499999999994</v>
      </c>
      <c r="E219" s="10" t="s">
        <v>4</v>
      </c>
      <c r="F219" s="19">
        <v>44515</v>
      </c>
      <c r="G219" s="19">
        <v>44521</v>
      </c>
      <c r="H219" s="12">
        <v>0.29166666666666669</v>
      </c>
      <c r="I219" s="12">
        <v>0.75</v>
      </c>
      <c r="J219" s="9" t="s">
        <v>70</v>
      </c>
      <c r="K219" s="7" t="str">
        <f>IF(A219="","",VLOOKUP(C219,AUX!$C$2:$E$23,2,1))</f>
        <v>Monte Alegre de Minas</v>
      </c>
      <c r="L219" s="6" t="str">
        <f>IF(A219="","",VLOOKUP(C219,AUX!$C$2:$E$23,3,1))</f>
        <v>MG</v>
      </c>
    </row>
    <row r="220" spans="1:12" x14ac:dyDescent="0.3">
      <c r="A220" s="20" t="s">
        <v>63</v>
      </c>
      <c r="B220" s="9" t="s">
        <v>54</v>
      </c>
      <c r="C220" s="21">
        <v>688.62</v>
      </c>
      <c r="D220" s="21">
        <v>688.66499999999996</v>
      </c>
      <c r="E220" s="10" t="s">
        <v>4</v>
      </c>
      <c r="F220" s="19">
        <v>44515</v>
      </c>
      <c r="G220" s="19">
        <v>44521</v>
      </c>
      <c r="H220" s="12">
        <v>0.29166666666666669</v>
      </c>
      <c r="I220" s="12">
        <v>0.75</v>
      </c>
      <c r="J220" s="9" t="s">
        <v>70</v>
      </c>
      <c r="K220" s="7" t="str">
        <f>IF(A220="","",VLOOKUP(C220,AUX!$C$2:$E$23,2,1))</f>
        <v>Monte Alegre de Minas</v>
      </c>
      <c r="L220" s="6" t="str">
        <f>IF(A220="","",VLOOKUP(C220,AUX!$C$2:$E$23,3,1))</f>
        <v>MG</v>
      </c>
    </row>
    <row r="221" spans="1:12" x14ac:dyDescent="0.3">
      <c r="A221" s="20" t="s">
        <v>63</v>
      </c>
      <c r="B221" s="9" t="s">
        <v>54</v>
      </c>
      <c r="C221" s="21">
        <v>688.702</v>
      </c>
      <c r="D221" s="21">
        <v>688.71699999999998</v>
      </c>
      <c r="E221" s="10" t="s">
        <v>4</v>
      </c>
      <c r="F221" s="19">
        <v>44515</v>
      </c>
      <c r="G221" s="19">
        <v>44521</v>
      </c>
      <c r="H221" s="12">
        <v>0.29166666666666669</v>
      </c>
      <c r="I221" s="12">
        <v>0.75</v>
      </c>
      <c r="J221" s="9" t="s">
        <v>70</v>
      </c>
      <c r="K221" s="7" t="str">
        <f>IF(A221="","",VLOOKUP(C221,AUX!$C$2:$E$23,2,1))</f>
        <v>Monte Alegre de Minas</v>
      </c>
      <c r="L221" s="6" t="str">
        <f>IF(A221="","",VLOOKUP(C221,AUX!$C$2:$E$23,3,1))</f>
        <v>MG</v>
      </c>
    </row>
    <row r="222" spans="1:12" x14ac:dyDescent="0.3">
      <c r="A222" s="20" t="s">
        <v>63</v>
      </c>
      <c r="B222" s="9" t="s">
        <v>54</v>
      </c>
      <c r="C222" s="21">
        <v>688.81</v>
      </c>
      <c r="D222" s="21">
        <v>688.82499999999993</v>
      </c>
      <c r="E222" s="10" t="s">
        <v>4</v>
      </c>
      <c r="F222" s="19">
        <v>44515</v>
      </c>
      <c r="G222" s="19">
        <v>44521</v>
      </c>
      <c r="H222" s="12">
        <v>0.29166666666666669</v>
      </c>
      <c r="I222" s="12">
        <v>0.75</v>
      </c>
      <c r="J222" s="9" t="s">
        <v>70</v>
      </c>
      <c r="K222" s="7" t="str">
        <f>IF(A222="","",VLOOKUP(C222,AUX!$C$2:$E$23,2,1))</f>
        <v>Monte Alegre de Minas</v>
      </c>
      <c r="L222" s="6" t="str">
        <f>IF(A222="","",VLOOKUP(C222,AUX!$C$2:$E$23,3,1))</f>
        <v>MG</v>
      </c>
    </row>
    <row r="223" spans="1:12" x14ac:dyDescent="0.3">
      <c r="A223" s="20" t="s">
        <v>63</v>
      </c>
      <c r="B223" s="9" t="s">
        <v>54</v>
      </c>
      <c r="C223" s="21">
        <v>688.97</v>
      </c>
      <c r="D223" s="21">
        <v>688.98500000000001</v>
      </c>
      <c r="E223" s="10" t="s">
        <v>4</v>
      </c>
      <c r="F223" s="19">
        <v>44515</v>
      </c>
      <c r="G223" s="19">
        <v>44521</v>
      </c>
      <c r="H223" s="12">
        <v>0.29166666666666669</v>
      </c>
      <c r="I223" s="12">
        <v>0.75</v>
      </c>
      <c r="J223" s="9" t="s">
        <v>70</v>
      </c>
      <c r="K223" s="7" t="str">
        <f>IF(A223="","",VLOOKUP(C223,AUX!$C$2:$E$23,2,1))</f>
        <v>Monte Alegre de Minas</v>
      </c>
      <c r="L223" s="6" t="str">
        <f>IF(A223="","",VLOOKUP(C223,AUX!$C$2:$E$23,3,1))</f>
        <v>MG</v>
      </c>
    </row>
    <row r="224" spans="1:12" x14ac:dyDescent="0.3">
      <c r="A224" s="20" t="s">
        <v>63</v>
      </c>
      <c r="B224" s="9" t="s">
        <v>54</v>
      </c>
      <c r="C224" s="21">
        <v>626.54999999999995</v>
      </c>
      <c r="D224" s="21">
        <v>626</v>
      </c>
      <c r="E224" s="10" t="s">
        <v>4</v>
      </c>
      <c r="F224" s="19">
        <v>44515</v>
      </c>
      <c r="G224" s="19">
        <v>44521</v>
      </c>
      <c r="H224" s="12">
        <v>0.29166666666666669</v>
      </c>
      <c r="I224" s="12">
        <v>0.75</v>
      </c>
      <c r="J224" s="9" t="s">
        <v>70</v>
      </c>
      <c r="K224" s="7" t="str">
        <f>IF(A224="","",VLOOKUP(C224,AUX!$C$2:$E$23,2,1))</f>
        <v>Uberlândia</v>
      </c>
      <c r="L224" s="6" t="str">
        <f>IF(A224="","",VLOOKUP(C224,AUX!$C$2:$E$23,3,1))</f>
        <v>MG</v>
      </c>
    </row>
    <row r="225" spans="1:12" x14ac:dyDescent="0.3">
      <c r="A225" s="20" t="s">
        <v>63</v>
      </c>
      <c r="B225" s="9" t="s">
        <v>54</v>
      </c>
      <c r="C225" s="21">
        <v>626.54999999999995</v>
      </c>
      <c r="D225" s="21">
        <v>626</v>
      </c>
      <c r="E225" s="10" t="s">
        <v>4</v>
      </c>
      <c r="F225" s="19">
        <v>44515</v>
      </c>
      <c r="G225" s="19">
        <v>44521</v>
      </c>
      <c r="H225" s="12">
        <v>0.29166666666666669</v>
      </c>
      <c r="I225" s="12">
        <v>0.75</v>
      </c>
      <c r="J225" s="9" t="s">
        <v>70</v>
      </c>
      <c r="K225" s="7" t="str">
        <f>IF(A225="","",VLOOKUP(C225,AUX!$C$2:$E$23,2,1))</f>
        <v>Uberlândia</v>
      </c>
      <c r="L225" s="6" t="str">
        <f>IF(A225="","",VLOOKUP(C225,AUX!$C$2:$E$23,3,1))</f>
        <v>MG</v>
      </c>
    </row>
    <row r="226" spans="1:12" x14ac:dyDescent="0.3">
      <c r="A226" s="20" t="s">
        <v>63</v>
      </c>
      <c r="B226" s="9" t="s">
        <v>54</v>
      </c>
      <c r="C226" s="21">
        <v>626.54999999999995</v>
      </c>
      <c r="D226" s="21">
        <v>626</v>
      </c>
      <c r="E226" s="10" t="s">
        <v>4</v>
      </c>
      <c r="F226" s="19">
        <v>44515</v>
      </c>
      <c r="G226" s="19">
        <v>44521</v>
      </c>
      <c r="H226" s="12">
        <v>0.29166666666666669</v>
      </c>
      <c r="I226" s="12">
        <v>0.75</v>
      </c>
      <c r="J226" s="9" t="s">
        <v>70</v>
      </c>
      <c r="K226" s="7" t="str">
        <f>IF(A226="","",VLOOKUP(C226,AUX!$C$2:$E$23,2,1))</f>
        <v>Uberlândia</v>
      </c>
      <c r="L226" s="6" t="str">
        <f>IF(A226="","",VLOOKUP(C226,AUX!$C$2:$E$23,3,1))</f>
        <v>MG</v>
      </c>
    </row>
    <row r="227" spans="1:12" x14ac:dyDescent="0.3">
      <c r="A227" s="20" t="s">
        <v>63</v>
      </c>
      <c r="B227" s="9" t="s">
        <v>54</v>
      </c>
      <c r="C227" s="21">
        <v>626.54999999999995</v>
      </c>
      <c r="D227" s="21">
        <v>626</v>
      </c>
      <c r="E227" s="10" t="s">
        <v>4</v>
      </c>
      <c r="F227" s="19">
        <v>44515</v>
      </c>
      <c r="G227" s="19">
        <v>44521</v>
      </c>
      <c r="H227" s="12">
        <v>0.29166666666666669</v>
      </c>
      <c r="I227" s="12">
        <v>0.75</v>
      </c>
      <c r="J227" s="9" t="s">
        <v>70</v>
      </c>
      <c r="K227" s="7" t="str">
        <f>IF(A227="","",VLOOKUP(C227,AUX!$C$2:$E$23,2,1))</f>
        <v>Uberlândia</v>
      </c>
      <c r="L227" s="6" t="str">
        <f>IF(A227="","",VLOOKUP(C227,AUX!$C$2:$E$23,3,1))</f>
        <v>MG</v>
      </c>
    </row>
    <row r="228" spans="1:12" x14ac:dyDescent="0.3">
      <c r="A228" s="20" t="s">
        <v>63</v>
      </c>
      <c r="B228" s="9" t="s">
        <v>54</v>
      </c>
      <c r="C228" s="21">
        <v>627.54999999999995</v>
      </c>
      <c r="D228" s="21">
        <v>626.54999999999995</v>
      </c>
      <c r="E228" s="10" t="s">
        <v>4</v>
      </c>
      <c r="F228" s="19">
        <v>44515</v>
      </c>
      <c r="G228" s="19">
        <v>44521</v>
      </c>
      <c r="H228" s="12">
        <v>0.29166666666666669</v>
      </c>
      <c r="I228" s="12">
        <v>0.75</v>
      </c>
      <c r="J228" s="9" t="s">
        <v>70</v>
      </c>
      <c r="K228" s="7" t="str">
        <f>IF(A228="","",VLOOKUP(C228,AUX!$C$2:$E$23,2,1))</f>
        <v>Uberlândia</v>
      </c>
      <c r="L228" s="6" t="str">
        <f>IF(A228="","",VLOOKUP(C228,AUX!$C$2:$E$23,3,1))</f>
        <v>MG</v>
      </c>
    </row>
    <row r="229" spans="1:12" x14ac:dyDescent="0.3">
      <c r="A229" s="20" t="s">
        <v>63</v>
      </c>
      <c r="B229" s="9" t="s">
        <v>54</v>
      </c>
      <c r="C229" s="21">
        <v>627.54999999999995</v>
      </c>
      <c r="D229" s="21">
        <v>626.54999999999995</v>
      </c>
      <c r="E229" s="10" t="s">
        <v>4</v>
      </c>
      <c r="F229" s="19">
        <v>44515</v>
      </c>
      <c r="G229" s="19">
        <v>44521</v>
      </c>
      <c r="H229" s="12">
        <v>0.29166666666666669</v>
      </c>
      <c r="I229" s="12">
        <v>0.75</v>
      </c>
      <c r="J229" s="9" t="s">
        <v>70</v>
      </c>
      <c r="K229" s="7" t="str">
        <f>IF(A229="","",VLOOKUP(C229,AUX!$C$2:$E$23,2,1))</f>
        <v>Uberlândia</v>
      </c>
      <c r="L229" s="6" t="str">
        <f>IF(A229="","",VLOOKUP(C229,AUX!$C$2:$E$23,3,1))</f>
        <v>MG</v>
      </c>
    </row>
    <row r="230" spans="1:12" x14ac:dyDescent="0.3">
      <c r="A230" s="20" t="s">
        <v>63</v>
      </c>
      <c r="B230" s="9" t="s">
        <v>54</v>
      </c>
      <c r="C230" s="21">
        <v>627.54999999999995</v>
      </c>
      <c r="D230" s="21">
        <v>626.54999999999995</v>
      </c>
      <c r="E230" s="10" t="s">
        <v>4</v>
      </c>
      <c r="F230" s="19">
        <v>44515</v>
      </c>
      <c r="G230" s="19">
        <v>44521</v>
      </c>
      <c r="H230" s="12">
        <v>0.29166666666666669</v>
      </c>
      <c r="I230" s="12">
        <v>0.75</v>
      </c>
      <c r="J230" s="9" t="s">
        <v>70</v>
      </c>
      <c r="K230" s="7" t="str">
        <f>IF(A230="","",VLOOKUP(C230,AUX!$C$2:$E$23,2,1))</f>
        <v>Uberlândia</v>
      </c>
      <c r="L230" s="6" t="str">
        <f>IF(A230="","",VLOOKUP(C230,AUX!$C$2:$E$23,3,1))</f>
        <v>MG</v>
      </c>
    </row>
    <row r="231" spans="1:12" x14ac:dyDescent="0.3">
      <c r="A231" s="20" t="s">
        <v>63</v>
      </c>
      <c r="B231" s="9" t="s">
        <v>54</v>
      </c>
      <c r="C231" s="21">
        <v>627.54999999999995</v>
      </c>
      <c r="D231" s="21">
        <v>626.54999999999995</v>
      </c>
      <c r="E231" s="10" t="s">
        <v>4</v>
      </c>
      <c r="F231" s="19">
        <v>44515</v>
      </c>
      <c r="G231" s="19">
        <v>44521</v>
      </c>
      <c r="H231" s="12">
        <v>0.29166666666666669</v>
      </c>
      <c r="I231" s="12">
        <v>0.75</v>
      </c>
      <c r="J231" s="9" t="s">
        <v>70</v>
      </c>
      <c r="K231" s="7" t="str">
        <f>IF(A231="","",VLOOKUP(C231,AUX!$C$2:$E$23,2,1))</f>
        <v>Uberlândia</v>
      </c>
      <c r="L231" s="6" t="str">
        <f>IF(A231="","",VLOOKUP(C231,AUX!$C$2:$E$23,3,1))</f>
        <v>MG</v>
      </c>
    </row>
    <row r="232" spans="1:12" x14ac:dyDescent="0.3">
      <c r="A232" s="20" t="s">
        <v>63</v>
      </c>
      <c r="B232" s="9" t="s">
        <v>54</v>
      </c>
      <c r="C232" s="21">
        <v>627.54999999999995</v>
      </c>
      <c r="D232" s="21">
        <v>626.54999999999995</v>
      </c>
      <c r="E232" s="10" t="s">
        <v>4</v>
      </c>
      <c r="F232" s="19">
        <v>44515</v>
      </c>
      <c r="G232" s="19">
        <v>44521</v>
      </c>
      <c r="H232" s="12">
        <v>0.29166666666666669</v>
      </c>
      <c r="I232" s="12">
        <v>0.75</v>
      </c>
      <c r="J232" s="9" t="s">
        <v>70</v>
      </c>
      <c r="K232" s="7" t="str">
        <f>IF(A232="","",VLOOKUP(C232,AUX!$C$2:$E$23,2,1))</f>
        <v>Uberlândia</v>
      </c>
      <c r="L232" s="6" t="str">
        <f>IF(A232="","",VLOOKUP(C232,AUX!$C$2:$E$23,3,1))</f>
        <v>MG</v>
      </c>
    </row>
    <row r="233" spans="1:12" x14ac:dyDescent="0.3">
      <c r="A233" s="20" t="s">
        <v>63</v>
      </c>
      <c r="B233" s="9" t="s">
        <v>54</v>
      </c>
      <c r="C233" s="21">
        <v>627.54999999999995</v>
      </c>
      <c r="D233" s="21">
        <v>626.54999999999995</v>
      </c>
      <c r="E233" s="10" t="s">
        <v>4</v>
      </c>
      <c r="F233" s="19">
        <v>44515</v>
      </c>
      <c r="G233" s="19">
        <v>44521</v>
      </c>
      <c r="H233" s="12">
        <v>0.29166666666666669</v>
      </c>
      <c r="I233" s="12">
        <v>0.75</v>
      </c>
      <c r="J233" s="9" t="s">
        <v>70</v>
      </c>
      <c r="K233" s="7" t="str">
        <f>IF(A233="","",VLOOKUP(C233,AUX!$C$2:$E$23,2,1))</f>
        <v>Uberlândia</v>
      </c>
      <c r="L233" s="6" t="str">
        <f>IF(A233="","",VLOOKUP(C233,AUX!$C$2:$E$23,3,1))</f>
        <v>MG</v>
      </c>
    </row>
    <row r="234" spans="1:12" x14ac:dyDescent="0.3">
      <c r="A234" s="20" t="s">
        <v>63</v>
      </c>
      <c r="B234" s="9" t="s">
        <v>54</v>
      </c>
      <c r="C234" s="21">
        <v>637.54999999999995</v>
      </c>
      <c r="D234" s="21">
        <v>627.54999999999995</v>
      </c>
      <c r="E234" s="10" t="s">
        <v>4</v>
      </c>
      <c r="F234" s="19">
        <v>44515</v>
      </c>
      <c r="G234" s="19">
        <v>44521</v>
      </c>
      <c r="H234" s="12">
        <v>0.29166666666666669</v>
      </c>
      <c r="I234" s="12">
        <v>0.75</v>
      </c>
      <c r="J234" s="9" t="s">
        <v>70</v>
      </c>
      <c r="K234" s="7" t="str">
        <f>IF(A234="","",VLOOKUP(C234,AUX!$C$2:$E$23,2,1))</f>
        <v>Uberlândia</v>
      </c>
      <c r="L234" s="6" t="str">
        <f>IF(A234="","",VLOOKUP(C234,AUX!$C$2:$E$23,3,1))</f>
        <v>MG</v>
      </c>
    </row>
    <row r="235" spans="1:12" x14ac:dyDescent="0.3">
      <c r="A235" s="20" t="s">
        <v>63</v>
      </c>
      <c r="B235" s="9" t="s">
        <v>54</v>
      </c>
      <c r="C235" s="21">
        <v>637.54999999999995</v>
      </c>
      <c r="D235" s="21">
        <v>627.54999999999995</v>
      </c>
      <c r="E235" s="10" t="s">
        <v>4</v>
      </c>
      <c r="F235" s="19">
        <v>44515</v>
      </c>
      <c r="G235" s="19">
        <v>44521</v>
      </c>
      <c r="H235" s="12">
        <v>0.29166666666666669</v>
      </c>
      <c r="I235" s="12">
        <v>0.75</v>
      </c>
      <c r="J235" s="9" t="s">
        <v>70</v>
      </c>
      <c r="K235" s="7" t="str">
        <f>IF(A235="","",VLOOKUP(C235,AUX!$C$2:$E$23,2,1))</f>
        <v>Uberlândia</v>
      </c>
      <c r="L235" s="6" t="str">
        <f>IF(A235="","",VLOOKUP(C235,AUX!$C$2:$E$23,3,1))</f>
        <v>MG</v>
      </c>
    </row>
    <row r="236" spans="1:12" x14ac:dyDescent="0.3">
      <c r="A236" s="20" t="s">
        <v>63</v>
      </c>
      <c r="B236" s="9" t="s">
        <v>54</v>
      </c>
      <c r="C236" s="21">
        <v>637.54999999999995</v>
      </c>
      <c r="D236" s="21">
        <v>627.54999999999995</v>
      </c>
      <c r="E236" s="10" t="s">
        <v>4</v>
      </c>
      <c r="F236" s="19">
        <v>44515</v>
      </c>
      <c r="G236" s="19">
        <v>44521</v>
      </c>
      <c r="H236" s="12">
        <v>0.29166666666666669</v>
      </c>
      <c r="I236" s="12">
        <v>0.75</v>
      </c>
      <c r="J236" s="9" t="s">
        <v>70</v>
      </c>
      <c r="K236" s="7" t="str">
        <f>IF(A236="","",VLOOKUP(C236,AUX!$C$2:$E$23,2,1))</f>
        <v>Uberlândia</v>
      </c>
      <c r="L236" s="6" t="str">
        <f>IF(A236="","",VLOOKUP(C236,AUX!$C$2:$E$23,3,1))</f>
        <v>MG</v>
      </c>
    </row>
    <row r="237" spans="1:12" x14ac:dyDescent="0.3">
      <c r="A237" s="20" t="s">
        <v>63</v>
      </c>
      <c r="B237" s="9" t="s">
        <v>54</v>
      </c>
      <c r="C237" s="21">
        <v>637.54999999999995</v>
      </c>
      <c r="D237" s="21">
        <v>627.54999999999995</v>
      </c>
      <c r="E237" s="10" t="s">
        <v>4</v>
      </c>
      <c r="F237" s="19">
        <v>44515</v>
      </c>
      <c r="G237" s="19">
        <v>44521</v>
      </c>
      <c r="H237" s="12">
        <v>0.29166666666666669</v>
      </c>
      <c r="I237" s="12">
        <v>0.75</v>
      </c>
      <c r="J237" s="9" t="s">
        <v>70</v>
      </c>
      <c r="K237" s="7" t="str">
        <f>IF(A237="","",VLOOKUP(C237,AUX!$C$2:$E$23,2,1))</f>
        <v>Uberlândia</v>
      </c>
      <c r="L237" s="6" t="str">
        <f>IF(A237="","",VLOOKUP(C237,AUX!$C$2:$E$23,3,1))</f>
        <v>MG</v>
      </c>
    </row>
    <row r="238" spans="1:12" x14ac:dyDescent="0.3">
      <c r="A238" s="20" t="s">
        <v>63</v>
      </c>
      <c r="B238" s="9" t="s">
        <v>54</v>
      </c>
      <c r="C238" s="21">
        <v>637.54999999999995</v>
      </c>
      <c r="D238" s="21">
        <v>627.54999999999995</v>
      </c>
      <c r="E238" s="10" t="s">
        <v>4</v>
      </c>
      <c r="F238" s="19">
        <v>44515</v>
      </c>
      <c r="G238" s="19">
        <v>44521</v>
      </c>
      <c r="H238" s="12">
        <v>0.29166666666666669</v>
      </c>
      <c r="I238" s="12">
        <v>0.75</v>
      </c>
      <c r="J238" s="9" t="s">
        <v>70</v>
      </c>
      <c r="K238" s="7" t="str">
        <f>IF(A238="","",VLOOKUP(C238,AUX!$C$2:$E$23,2,1))</f>
        <v>Uberlândia</v>
      </c>
      <c r="L238" s="6" t="str">
        <f>IF(A238="","",VLOOKUP(C238,AUX!$C$2:$E$23,3,1))</f>
        <v>MG</v>
      </c>
    </row>
    <row r="239" spans="1:12" x14ac:dyDescent="0.3">
      <c r="A239" s="20" t="s">
        <v>63</v>
      </c>
      <c r="B239" s="9" t="s">
        <v>54</v>
      </c>
      <c r="C239" s="21">
        <v>637.54999999999995</v>
      </c>
      <c r="D239" s="21">
        <v>627.54999999999995</v>
      </c>
      <c r="E239" s="10" t="s">
        <v>4</v>
      </c>
      <c r="F239" s="19">
        <v>44515</v>
      </c>
      <c r="G239" s="19">
        <v>44521</v>
      </c>
      <c r="H239" s="12">
        <v>0.29166666666666669</v>
      </c>
      <c r="I239" s="12">
        <v>0.75</v>
      </c>
      <c r="J239" s="9" t="s">
        <v>70</v>
      </c>
      <c r="K239" s="7" t="str">
        <f>IF(A239="","",VLOOKUP(C239,AUX!$C$2:$E$23,2,1))</f>
        <v>Uberlândia</v>
      </c>
      <c r="L239" s="6" t="str">
        <f>IF(A239="","",VLOOKUP(C239,AUX!$C$2:$E$23,3,1))</f>
        <v>MG</v>
      </c>
    </row>
    <row r="240" spans="1:12" x14ac:dyDescent="0.3">
      <c r="A240" s="20" t="s">
        <v>63</v>
      </c>
      <c r="B240" s="9" t="s">
        <v>54</v>
      </c>
      <c r="C240" s="21">
        <v>647.54999999999995</v>
      </c>
      <c r="D240" s="21">
        <v>637.54999999999995</v>
      </c>
      <c r="E240" s="10" t="s">
        <v>4</v>
      </c>
      <c r="F240" s="19">
        <v>44515</v>
      </c>
      <c r="G240" s="19">
        <v>44521</v>
      </c>
      <c r="H240" s="12">
        <v>0.29166666666666669</v>
      </c>
      <c r="I240" s="12">
        <v>0.75</v>
      </c>
      <c r="J240" s="9" t="s">
        <v>70</v>
      </c>
      <c r="K240" s="7" t="str">
        <f>IF(A240="","",VLOOKUP(C240,AUX!$C$2:$E$23,2,1))</f>
        <v>Uberlândia</v>
      </c>
      <c r="L240" s="6" t="str">
        <f>IF(A240="","",VLOOKUP(C240,AUX!$C$2:$E$23,3,1))</f>
        <v>MG</v>
      </c>
    </row>
    <row r="241" spans="1:12" x14ac:dyDescent="0.3">
      <c r="A241" s="20" t="s">
        <v>63</v>
      </c>
      <c r="B241" s="9" t="s">
        <v>54</v>
      </c>
      <c r="C241" s="21">
        <v>647.54999999999995</v>
      </c>
      <c r="D241" s="21">
        <v>637.54999999999995</v>
      </c>
      <c r="E241" s="10" t="s">
        <v>4</v>
      </c>
      <c r="F241" s="19">
        <v>44515</v>
      </c>
      <c r="G241" s="19">
        <v>44521</v>
      </c>
      <c r="H241" s="12">
        <v>0.29166666666666669</v>
      </c>
      <c r="I241" s="12">
        <v>0.75</v>
      </c>
      <c r="J241" s="9" t="s">
        <v>70</v>
      </c>
      <c r="K241" s="7" t="str">
        <f>IF(A241="","",VLOOKUP(C241,AUX!$C$2:$E$23,2,1))</f>
        <v>Uberlândia</v>
      </c>
      <c r="L241" s="6" t="str">
        <f>IF(A241="","",VLOOKUP(C241,AUX!$C$2:$E$23,3,1))</f>
        <v>MG</v>
      </c>
    </row>
    <row r="242" spans="1:12" x14ac:dyDescent="0.3">
      <c r="A242" s="20" t="s">
        <v>63</v>
      </c>
      <c r="B242" s="9" t="s">
        <v>54</v>
      </c>
      <c r="C242" s="21">
        <v>647.54999999999995</v>
      </c>
      <c r="D242" s="21">
        <v>637.54999999999995</v>
      </c>
      <c r="E242" s="10" t="s">
        <v>4</v>
      </c>
      <c r="F242" s="19">
        <v>44515</v>
      </c>
      <c r="G242" s="19">
        <v>44521</v>
      </c>
      <c r="H242" s="12">
        <v>0.29166666666666669</v>
      </c>
      <c r="I242" s="12">
        <v>0.75</v>
      </c>
      <c r="J242" s="9" t="s">
        <v>70</v>
      </c>
      <c r="K242" s="7" t="str">
        <f>IF(A242="","",VLOOKUP(C242,AUX!$C$2:$E$23,2,1))</f>
        <v>Uberlândia</v>
      </c>
      <c r="L242" s="6" t="str">
        <f>IF(A242="","",VLOOKUP(C242,AUX!$C$2:$E$23,3,1))</f>
        <v>MG</v>
      </c>
    </row>
    <row r="243" spans="1:12" x14ac:dyDescent="0.3">
      <c r="A243" s="20" t="s">
        <v>63</v>
      </c>
      <c r="B243" s="9" t="s">
        <v>54</v>
      </c>
      <c r="C243" s="21">
        <v>647.54999999999995</v>
      </c>
      <c r="D243" s="21">
        <v>637.54999999999995</v>
      </c>
      <c r="E243" s="10" t="s">
        <v>4</v>
      </c>
      <c r="F243" s="19">
        <v>44515</v>
      </c>
      <c r="G243" s="19">
        <v>44521</v>
      </c>
      <c r="H243" s="12">
        <v>0.29166666666666669</v>
      </c>
      <c r="I243" s="12">
        <v>0.75</v>
      </c>
      <c r="J243" s="9" t="s">
        <v>70</v>
      </c>
      <c r="K243" s="7" t="str">
        <f>IF(A243="","",VLOOKUP(C243,AUX!$C$2:$E$23,2,1))</f>
        <v>Uberlândia</v>
      </c>
      <c r="L243" s="6" t="str">
        <f>IF(A243="","",VLOOKUP(C243,AUX!$C$2:$E$23,3,1))</f>
        <v>MG</v>
      </c>
    </row>
    <row r="244" spans="1:12" x14ac:dyDescent="0.3">
      <c r="A244" s="20" t="s">
        <v>63</v>
      </c>
      <c r="B244" s="9" t="s">
        <v>54</v>
      </c>
      <c r="C244" s="21">
        <v>647.54999999999995</v>
      </c>
      <c r="D244" s="21">
        <v>637.54999999999995</v>
      </c>
      <c r="E244" s="10" t="s">
        <v>4</v>
      </c>
      <c r="F244" s="19">
        <v>44515</v>
      </c>
      <c r="G244" s="19">
        <v>44521</v>
      </c>
      <c r="H244" s="12">
        <v>0.29166666666666669</v>
      </c>
      <c r="I244" s="12">
        <v>0.75</v>
      </c>
      <c r="J244" s="9" t="s">
        <v>70</v>
      </c>
      <c r="K244" s="7" t="str">
        <f>IF(A244="","",VLOOKUP(C244,AUX!$C$2:$E$23,2,1))</f>
        <v>Uberlândia</v>
      </c>
      <c r="L244" s="6" t="str">
        <f>IF(A244="","",VLOOKUP(C244,AUX!$C$2:$E$23,3,1))</f>
        <v>MG</v>
      </c>
    </row>
    <row r="245" spans="1:12" x14ac:dyDescent="0.3">
      <c r="A245" s="20" t="s">
        <v>63</v>
      </c>
      <c r="B245" s="9" t="s">
        <v>54</v>
      </c>
      <c r="C245" s="21">
        <v>647.54999999999995</v>
      </c>
      <c r="D245" s="21">
        <v>637.54999999999995</v>
      </c>
      <c r="E245" s="10" t="s">
        <v>4</v>
      </c>
      <c r="F245" s="19">
        <v>44515</v>
      </c>
      <c r="G245" s="19">
        <v>44521</v>
      </c>
      <c r="H245" s="12">
        <v>0.29166666666666669</v>
      </c>
      <c r="I245" s="12">
        <v>0.75</v>
      </c>
      <c r="J245" s="9" t="s">
        <v>70</v>
      </c>
      <c r="K245" s="7" t="str">
        <f>IF(A245="","",VLOOKUP(C245,AUX!$C$2:$E$23,2,1))</f>
        <v>Uberlândia</v>
      </c>
      <c r="L245" s="6" t="str">
        <f>IF(A245="","",VLOOKUP(C245,AUX!$C$2:$E$23,3,1))</f>
        <v>MG</v>
      </c>
    </row>
    <row r="246" spans="1:12" x14ac:dyDescent="0.3">
      <c r="A246" s="20" t="s">
        <v>63</v>
      </c>
      <c r="B246" s="9" t="s">
        <v>54</v>
      </c>
      <c r="C246" s="21">
        <v>677.55</v>
      </c>
      <c r="D246" s="21">
        <v>667.55</v>
      </c>
      <c r="E246" s="10" t="s">
        <v>4</v>
      </c>
      <c r="F246" s="19">
        <v>44515</v>
      </c>
      <c r="G246" s="19">
        <v>44521</v>
      </c>
      <c r="H246" s="12">
        <v>0.29166666666666669</v>
      </c>
      <c r="I246" s="12">
        <v>0.75</v>
      </c>
      <c r="J246" s="9" t="s">
        <v>70</v>
      </c>
      <c r="K246" s="7" t="str">
        <f>IF(A246="","",VLOOKUP(C246,AUX!$C$2:$E$23,2,1))</f>
        <v>Monte Alegre de Minas</v>
      </c>
      <c r="L246" s="6" t="str">
        <f>IF(A246="","",VLOOKUP(C246,AUX!$C$2:$E$23,3,1))</f>
        <v>MG</v>
      </c>
    </row>
    <row r="247" spans="1:12" x14ac:dyDescent="0.3">
      <c r="A247" s="20" t="s">
        <v>63</v>
      </c>
      <c r="B247" s="9" t="s">
        <v>54</v>
      </c>
      <c r="C247" s="21">
        <v>677.55</v>
      </c>
      <c r="D247" s="21">
        <v>667.55</v>
      </c>
      <c r="E247" s="10" t="s">
        <v>4</v>
      </c>
      <c r="F247" s="19">
        <v>44515</v>
      </c>
      <c r="G247" s="19">
        <v>44521</v>
      </c>
      <c r="H247" s="12">
        <v>0.29166666666666669</v>
      </c>
      <c r="I247" s="12">
        <v>0.75</v>
      </c>
      <c r="J247" s="9" t="s">
        <v>70</v>
      </c>
      <c r="K247" s="7" t="str">
        <f>IF(A247="","",VLOOKUP(C247,AUX!$C$2:$E$23,2,1))</f>
        <v>Monte Alegre de Minas</v>
      </c>
      <c r="L247" s="6" t="str">
        <f>IF(A247="","",VLOOKUP(C247,AUX!$C$2:$E$23,3,1))</f>
        <v>MG</v>
      </c>
    </row>
    <row r="248" spans="1:12" x14ac:dyDescent="0.3">
      <c r="A248" s="20" t="s">
        <v>63</v>
      </c>
      <c r="B248" s="9" t="s">
        <v>54</v>
      </c>
      <c r="C248" s="21">
        <v>687.55</v>
      </c>
      <c r="D248" s="21">
        <v>677.55</v>
      </c>
      <c r="E248" s="10" t="s">
        <v>4</v>
      </c>
      <c r="F248" s="19">
        <v>44515</v>
      </c>
      <c r="G248" s="19">
        <v>44521</v>
      </c>
      <c r="H248" s="12">
        <v>0.29166666666666669</v>
      </c>
      <c r="I248" s="12">
        <v>0.75</v>
      </c>
      <c r="J248" s="9" t="s">
        <v>70</v>
      </c>
      <c r="K248" s="7" t="str">
        <f>IF(A248="","",VLOOKUP(C248,AUX!$C$2:$E$23,2,1))</f>
        <v>Monte Alegre de Minas</v>
      </c>
      <c r="L248" s="6" t="str">
        <f>IF(A248="","",VLOOKUP(C248,AUX!$C$2:$E$23,3,1))</f>
        <v>MG</v>
      </c>
    </row>
    <row r="249" spans="1:12" x14ac:dyDescent="0.3">
      <c r="A249" s="20" t="s">
        <v>63</v>
      </c>
      <c r="B249" s="9" t="s">
        <v>54</v>
      </c>
      <c r="C249" s="21">
        <v>687.55</v>
      </c>
      <c r="D249" s="21">
        <v>677.55</v>
      </c>
      <c r="E249" s="10" t="s">
        <v>4</v>
      </c>
      <c r="F249" s="19">
        <v>44515</v>
      </c>
      <c r="G249" s="19">
        <v>44521</v>
      </c>
      <c r="H249" s="12">
        <v>0.29166666666666669</v>
      </c>
      <c r="I249" s="12">
        <v>0.75</v>
      </c>
      <c r="J249" s="9" t="s">
        <v>70</v>
      </c>
      <c r="K249" s="7" t="str">
        <f>IF(A249="","",VLOOKUP(C249,AUX!$C$2:$E$23,2,1))</f>
        <v>Monte Alegre de Minas</v>
      </c>
      <c r="L249" s="6" t="str">
        <f>IF(A249="","",VLOOKUP(C249,AUX!$C$2:$E$23,3,1))</f>
        <v>MG</v>
      </c>
    </row>
    <row r="250" spans="1:12" x14ac:dyDescent="0.3">
      <c r="A250" s="20" t="s">
        <v>63</v>
      </c>
      <c r="B250" s="9" t="s">
        <v>54</v>
      </c>
      <c r="C250" s="21">
        <v>687.55</v>
      </c>
      <c r="D250" s="21">
        <v>677.55</v>
      </c>
      <c r="E250" s="10" t="s">
        <v>4</v>
      </c>
      <c r="F250" s="19">
        <v>44515</v>
      </c>
      <c r="G250" s="19">
        <v>44521</v>
      </c>
      <c r="H250" s="12">
        <v>0.29166666666666669</v>
      </c>
      <c r="I250" s="12">
        <v>0.75</v>
      </c>
      <c r="J250" s="9" t="s">
        <v>70</v>
      </c>
      <c r="K250" s="7" t="str">
        <f>IF(A250="","",VLOOKUP(C250,AUX!$C$2:$E$23,2,1))</f>
        <v>Monte Alegre de Minas</v>
      </c>
      <c r="L250" s="6" t="str">
        <f>IF(A250="","",VLOOKUP(C250,AUX!$C$2:$E$23,3,1))</f>
        <v>MG</v>
      </c>
    </row>
    <row r="251" spans="1:12" x14ac:dyDescent="0.3">
      <c r="A251" s="20" t="s">
        <v>63</v>
      </c>
      <c r="B251" s="9" t="s">
        <v>54</v>
      </c>
      <c r="C251" s="21">
        <v>687.55</v>
      </c>
      <c r="D251" s="21">
        <v>677.55</v>
      </c>
      <c r="E251" s="10" t="s">
        <v>4</v>
      </c>
      <c r="F251" s="19">
        <v>44515</v>
      </c>
      <c r="G251" s="19">
        <v>44521</v>
      </c>
      <c r="H251" s="12">
        <v>0.29166666666666669</v>
      </c>
      <c r="I251" s="12">
        <v>0.75</v>
      </c>
      <c r="J251" s="9" t="s">
        <v>70</v>
      </c>
      <c r="K251" s="7" t="str">
        <f>IF(A251="","",VLOOKUP(C251,AUX!$C$2:$E$23,2,1))</f>
        <v>Monte Alegre de Minas</v>
      </c>
      <c r="L251" s="6" t="str">
        <f>IF(A251="","",VLOOKUP(C251,AUX!$C$2:$E$23,3,1))</f>
        <v>MG</v>
      </c>
    </row>
    <row r="252" spans="1:12" x14ac:dyDescent="0.3">
      <c r="A252" s="20" t="s">
        <v>63</v>
      </c>
      <c r="B252" s="9" t="s">
        <v>54</v>
      </c>
      <c r="C252" s="21">
        <v>689</v>
      </c>
      <c r="D252" s="21">
        <v>685.7</v>
      </c>
      <c r="E252" s="10" t="s">
        <v>4</v>
      </c>
      <c r="F252" s="19">
        <v>44515</v>
      </c>
      <c r="G252" s="19">
        <v>44521</v>
      </c>
      <c r="H252" s="12">
        <v>0.29166666666666669</v>
      </c>
      <c r="I252" s="12">
        <v>0.75</v>
      </c>
      <c r="J252" s="9" t="s">
        <v>70</v>
      </c>
      <c r="K252" s="7" t="str">
        <f>IF(A252="","",VLOOKUP(C252,AUX!$C$2:$E$23,2,1))</f>
        <v>Monte Alegre de Minas</v>
      </c>
      <c r="L252" s="6" t="str">
        <f>IF(A252="","",VLOOKUP(C252,AUX!$C$2:$E$23,3,1))</f>
        <v>MG</v>
      </c>
    </row>
    <row r="253" spans="1:12" x14ac:dyDescent="0.3">
      <c r="A253" s="20" t="s">
        <v>63</v>
      </c>
      <c r="B253" s="9" t="s">
        <v>54</v>
      </c>
      <c r="C253" s="21">
        <v>689</v>
      </c>
      <c r="D253" s="21">
        <v>685.7</v>
      </c>
      <c r="E253" s="10" t="s">
        <v>4</v>
      </c>
      <c r="F253" s="19">
        <v>44515</v>
      </c>
      <c r="G253" s="19">
        <v>44521</v>
      </c>
      <c r="H253" s="12">
        <v>0.29166666666666669</v>
      </c>
      <c r="I253" s="12">
        <v>0.75</v>
      </c>
      <c r="J253" s="9" t="s">
        <v>70</v>
      </c>
      <c r="K253" s="7" t="str">
        <f>IF(A253="","",VLOOKUP(C253,AUX!$C$2:$E$23,2,1))</f>
        <v>Monte Alegre de Minas</v>
      </c>
      <c r="L253" s="6" t="str">
        <f>IF(A253="","",VLOOKUP(C253,AUX!$C$2:$E$23,3,1))</f>
        <v>MG</v>
      </c>
    </row>
    <row r="254" spans="1:12" x14ac:dyDescent="0.3">
      <c r="A254" s="20" t="s">
        <v>63</v>
      </c>
      <c r="B254" s="9" t="s">
        <v>54</v>
      </c>
      <c r="C254" s="21">
        <v>689</v>
      </c>
      <c r="D254" s="21">
        <v>685.7</v>
      </c>
      <c r="E254" s="10" t="s">
        <v>4</v>
      </c>
      <c r="F254" s="19">
        <v>44515</v>
      </c>
      <c r="G254" s="19">
        <v>44521</v>
      </c>
      <c r="H254" s="12">
        <v>0.29166666666666669</v>
      </c>
      <c r="I254" s="12">
        <v>0.75</v>
      </c>
      <c r="J254" s="9" t="s">
        <v>70</v>
      </c>
      <c r="K254" s="7" t="str">
        <f>IF(A254="","",VLOOKUP(C254,AUX!$C$2:$E$23,2,1))</f>
        <v>Monte Alegre de Minas</v>
      </c>
      <c r="L254" s="6" t="str">
        <f>IF(A254="","",VLOOKUP(C254,AUX!$C$2:$E$23,3,1))</f>
        <v>MG</v>
      </c>
    </row>
    <row r="255" spans="1:12" x14ac:dyDescent="0.3">
      <c r="A255" s="20" t="s">
        <v>63</v>
      </c>
      <c r="B255" s="9" t="s">
        <v>54</v>
      </c>
      <c r="C255" s="21">
        <v>626</v>
      </c>
      <c r="D255" s="21">
        <v>626.54999999999995</v>
      </c>
      <c r="E255" s="10" t="s">
        <v>4</v>
      </c>
      <c r="F255" s="19">
        <v>44515</v>
      </c>
      <c r="G255" s="19">
        <v>44521</v>
      </c>
      <c r="H255" s="12">
        <v>0.29166666666666669</v>
      </c>
      <c r="I255" s="12">
        <v>0.75</v>
      </c>
      <c r="J255" s="9" t="s">
        <v>69</v>
      </c>
      <c r="K255" s="7" t="str">
        <f>IF(A255="","",VLOOKUP(C255,AUX!$C$2:$E$23,2,1))</f>
        <v>Uberlândia</v>
      </c>
      <c r="L255" s="6" t="str">
        <f>IF(A255="","",VLOOKUP(C255,AUX!$C$2:$E$23,3,1))</f>
        <v>MG</v>
      </c>
    </row>
    <row r="256" spans="1:12" x14ac:dyDescent="0.3">
      <c r="A256" s="20" t="s">
        <v>63</v>
      </c>
      <c r="B256" s="9" t="s">
        <v>54</v>
      </c>
      <c r="C256" s="21">
        <v>626</v>
      </c>
      <c r="D256" s="21">
        <v>626.54999999999995</v>
      </c>
      <c r="E256" s="10" t="s">
        <v>4</v>
      </c>
      <c r="F256" s="19">
        <v>44515</v>
      </c>
      <c r="G256" s="19">
        <v>44521</v>
      </c>
      <c r="H256" s="12">
        <v>0.29166666666666669</v>
      </c>
      <c r="I256" s="12">
        <v>0.75</v>
      </c>
      <c r="J256" s="9" t="s">
        <v>69</v>
      </c>
      <c r="K256" s="7" t="str">
        <f>IF(A256="","",VLOOKUP(C256,AUX!$C$2:$E$23,2,1))</f>
        <v>Uberlândia</v>
      </c>
      <c r="L256" s="6" t="str">
        <f>IF(A256="","",VLOOKUP(C256,AUX!$C$2:$E$23,3,1))</f>
        <v>MG</v>
      </c>
    </row>
    <row r="257" spans="1:12" x14ac:dyDescent="0.3">
      <c r="A257" s="20" t="s">
        <v>63</v>
      </c>
      <c r="B257" s="9" t="s">
        <v>54</v>
      </c>
      <c r="C257" s="21">
        <v>626</v>
      </c>
      <c r="D257" s="21">
        <v>626.54999999999995</v>
      </c>
      <c r="E257" s="10" t="s">
        <v>4</v>
      </c>
      <c r="F257" s="19">
        <v>44515</v>
      </c>
      <c r="G257" s="19">
        <v>44521</v>
      </c>
      <c r="H257" s="12">
        <v>0.29166666666666669</v>
      </c>
      <c r="I257" s="12">
        <v>0.75</v>
      </c>
      <c r="J257" s="9" t="s">
        <v>69</v>
      </c>
      <c r="K257" s="7" t="str">
        <f>IF(A257="","",VLOOKUP(C257,AUX!$C$2:$E$23,2,1))</f>
        <v>Uberlândia</v>
      </c>
      <c r="L257" s="6" t="str">
        <f>IF(A257="","",VLOOKUP(C257,AUX!$C$2:$E$23,3,1))</f>
        <v>MG</v>
      </c>
    </row>
    <row r="258" spans="1:12" x14ac:dyDescent="0.3">
      <c r="A258" s="20" t="s">
        <v>63</v>
      </c>
      <c r="B258" s="9" t="s">
        <v>54</v>
      </c>
      <c r="C258" s="21">
        <v>626</v>
      </c>
      <c r="D258" s="21">
        <v>626.54999999999995</v>
      </c>
      <c r="E258" s="10" t="s">
        <v>4</v>
      </c>
      <c r="F258" s="19">
        <v>44515</v>
      </c>
      <c r="G258" s="19">
        <v>44521</v>
      </c>
      <c r="H258" s="12">
        <v>0.29166666666666669</v>
      </c>
      <c r="I258" s="12">
        <v>0.75</v>
      </c>
      <c r="J258" s="9" t="s">
        <v>69</v>
      </c>
      <c r="K258" s="7" t="str">
        <f>IF(A258="","",VLOOKUP(C258,AUX!$C$2:$E$23,2,1))</f>
        <v>Uberlândia</v>
      </c>
      <c r="L258" s="6" t="str">
        <f>IF(A258="","",VLOOKUP(C258,AUX!$C$2:$E$23,3,1))</f>
        <v>MG</v>
      </c>
    </row>
    <row r="259" spans="1:12" x14ac:dyDescent="0.3">
      <c r="A259" s="20" t="s">
        <v>63</v>
      </c>
      <c r="B259" s="9" t="s">
        <v>54</v>
      </c>
      <c r="C259" s="21">
        <v>626</v>
      </c>
      <c r="D259" s="21">
        <v>626.54999999999995</v>
      </c>
      <c r="E259" s="10" t="s">
        <v>4</v>
      </c>
      <c r="F259" s="19">
        <v>44515</v>
      </c>
      <c r="G259" s="19">
        <v>44521</v>
      </c>
      <c r="H259" s="12">
        <v>0.29166666666666669</v>
      </c>
      <c r="I259" s="12">
        <v>0.75</v>
      </c>
      <c r="J259" s="9" t="s">
        <v>69</v>
      </c>
      <c r="K259" s="7" t="str">
        <f>IF(A259="","",VLOOKUP(C259,AUX!$C$2:$E$23,2,1))</f>
        <v>Uberlândia</v>
      </c>
      <c r="L259" s="6" t="str">
        <f>IF(A259="","",VLOOKUP(C259,AUX!$C$2:$E$23,3,1))</f>
        <v>MG</v>
      </c>
    </row>
    <row r="260" spans="1:12" x14ac:dyDescent="0.3">
      <c r="A260" s="20" t="s">
        <v>63</v>
      </c>
      <c r="B260" s="9" t="s">
        <v>54</v>
      </c>
      <c r="C260" s="21">
        <v>626</v>
      </c>
      <c r="D260" s="21">
        <v>626.54999999999995</v>
      </c>
      <c r="E260" s="10" t="s">
        <v>4</v>
      </c>
      <c r="F260" s="19">
        <v>44515</v>
      </c>
      <c r="G260" s="19">
        <v>44521</v>
      </c>
      <c r="H260" s="12">
        <v>0.29166666666666669</v>
      </c>
      <c r="I260" s="12">
        <v>0.75</v>
      </c>
      <c r="J260" s="9" t="s">
        <v>69</v>
      </c>
      <c r="K260" s="7" t="str">
        <f>IF(A260="","",VLOOKUP(C260,AUX!$C$2:$E$23,2,1))</f>
        <v>Uberlândia</v>
      </c>
      <c r="L260" s="6" t="str">
        <f>IF(A260="","",VLOOKUP(C260,AUX!$C$2:$E$23,3,1))</f>
        <v>MG</v>
      </c>
    </row>
    <row r="261" spans="1:12" x14ac:dyDescent="0.3">
      <c r="A261" s="20" t="s">
        <v>63</v>
      </c>
      <c r="B261" s="9" t="s">
        <v>54</v>
      </c>
      <c r="C261" s="21">
        <v>626.54999999999995</v>
      </c>
      <c r="D261" s="21">
        <v>627.54999999999995</v>
      </c>
      <c r="E261" s="10" t="s">
        <v>4</v>
      </c>
      <c r="F261" s="19">
        <v>44515</v>
      </c>
      <c r="G261" s="19">
        <v>44521</v>
      </c>
      <c r="H261" s="12">
        <v>0.29166666666666669</v>
      </c>
      <c r="I261" s="12">
        <v>0.75</v>
      </c>
      <c r="J261" s="9" t="s">
        <v>69</v>
      </c>
      <c r="K261" s="7" t="str">
        <f>IF(A261="","",VLOOKUP(C261,AUX!$C$2:$E$23,2,1))</f>
        <v>Uberlândia</v>
      </c>
      <c r="L261" s="6" t="str">
        <f>IF(A261="","",VLOOKUP(C261,AUX!$C$2:$E$23,3,1))</f>
        <v>MG</v>
      </c>
    </row>
    <row r="262" spans="1:12" x14ac:dyDescent="0.3">
      <c r="A262" s="20" t="s">
        <v>63</v>
      </c>
      <c r="B262" s="9" t="s">
        <v>54</v>
      </c>
      <c r="C262" s="21">
        <v>626.54999999999995</v>
      </c>
      <c r="D262" s="21">
        <v>627.54999999999995</v>
      </c>
      <c r="E262" s="10" t="s">
        <v>4</v>
      </c>
      <c r="F262" s="19">
        <v>44515</v>
      </c>
      <c r="G262" s="19">
        <v>44521</v>
      </c>
      <c r="H262" s="12">
        <v>0.29166666666666669</v>
      </c>
      <c r="I262" s="12">
        <v>0.75</v>
      </c>
      <c r="J262" s="9" t="s">
        <v>69</v>
      </c>
      <c r="K262" s="7" t="str">
        <f>IF(A262="","",VLOOKUP(C262,AUX!$C$2:$E$23,2,1))</f>
        <v>Uberlândia</v>
      </c>
      <c r="L262" s="6" t="str">
        <f>IF(A262="","",VLOOKUP(C262,AUX!$C$2:$E$23,3,1))</f>
        <v>MG</v>
      </c>
    </row>
    <row r="263" spans="1:12" x14ac:dyDescent="0.3">
      <c r="A263" s="20" t="s">
        <v>63</v>
      </c>
      <c r="B263" s="9" t="s">
        <v>54</v>
      </c>
      <c r="C263" s="21">
        <v>626.54999999999995</v>
      </c>
      <c r="D263" s="21">
        <v>627.54999999999995</v>
      </c>
      <c r="E263" s="10" t="s">
        <v>4</v>
      </c>
      <c r="F263" s="19">
        <v>44515</v>
      </c>
      <c r="G263" s="19">
        <v>44521</v>
      </c>
      <c r="H263" s="12">
        <v>0.29166666666666669</v>
      </c>
      <c r="I263" s="12">
        <v>0.75</v>
      </c>
      <c r="J263" s="9" t="s">
        <v>69</v>
      </c>
      <c r="K263" s="7" t="str">
        <f>IF(A263="","",VLOOKUP(C263,AUX!$C$2:$E$23,2,1))</f>
        <v>Uberlândia</v>
      </c>
      <c r="L263" s="6" t="str">
        <f>IF(A263="","",VLOOKUP(C263,AUX!$C$2:$E$23,3,1))</f>
        <v>MG</v>
      </c>
    </row>
    <row r="264" spans="1:12" x14ac:dyDescent="0.3">
      <c r="A264" s="20" t="s">
        <v>63</v>
      </c>
      <c r="B264" s="9" t="s">
        <v>54</v>
      </c>
      <c r="C264" s="21">
        <v>626.54999999999995</v>
      </c>
      <c r="D264" s="21">
        <v>627.54999999999995</v>
      </c>
      <c r="E264" s="10" t="s">
        <v>4</v>
      </c>
      <c r="F264" s="19">
        <v>44515</v>
      </c>
      <c r="G264" s="19">
        <v>44521</v>
      </c>
      <c r="H264" s="12">
        <v>0.29166666666666669</v>
      </c>
      <c r="I264" s="12">
        <v>0.75</v>
      </c>
      <c r="J264" s="9" t="s">
        <v>69</v>
      </c>
      <c r="K264" s="7" t="str">
        <f>IF(A264="","",VLOOKUP(C264,AUX!$C$2:$E$23,2,1))</f>
        <v>Uberlândia</v>
      </c>
      <c r="L264" s="6" t="str">
        <f>IF(A264="","",VLOOKUP(C264,AUX!$C$2:$E$23,3,1))</f>
        <v>MG</v>
      </c>
    </row>
    <row r="265" spans="1:12" x14ac:dyDescent="0.3">
      <c r="A265" s="20" t="s">
        <v>63</v>
      </c>
      <c r="B265" s="9" t="s">
        <v>54</v>
      </c>
      <c r="C265" s="21">
        <v>627.54999999999995</v>
      </c>
      <c r="D265" s="21">
        <v>637.54999999999995</v>
      </c>
      <c r="E265" s="10" t="s">
        <v>4</v>
      </c>
      <c r="F265" s="19">
        <v>44515</v>
      </c>
      <c r="G265" s="19">
        <v>44521</v>
      </c>
      <c r="H265" s="12">
        <v>0.29166666666666669</v>
      </c>
      <c r="I265" s="12">
        <v>0.75</v>
      </c>
      <c r="J265" s="9" t="s">
        <v>69</v>
      </c>
      <c r="K265" s="7" t="str">
        <f>IF(A265="","",VLOOKUP(C265,AUX!$C$2:$E$23,2,1))</f>
        <v>Uberlândia</v>
      </c>
      <c r="L265" s="6" t="str">
        <f>IF(A265="","",VLOOKUP(C265,AUX!$C$2:$E$23,3,1))</f>
        <v>MG</v>
      </c>
    </row>
    <row r="266" spans="1:12" x14ac:dyDescent="0.3">
      <c r="A266" s="20" t="s">
        <v>63</v>
      </c>
      <c r="B266" s="9" t="s">
        <v>54</v>
      </c>
      <c r="C266" s="21">
        <v>627.54999999999995</v>
      </c>
      <c r="D266" s="21">
        <v>637.54999999999995</v>
      </c>
      <c r="E266" s="10" t="s">
        <v>4</v>
      </c>
      <c r="F266" s="19">
        <v>44515</v>
      </c>
      <c r="G266" s="19">
        <v>44521</v>
      </c>
      <c r="H266" s="12">
        <v>0.29166666666666669</v>
      </c>
      <c r="I266" s="12">
        <v>0.75</v>
      </c>
      <c r="J266" s="9" t="s">
        <v>69</v>
      </c>
      <c r="K266" s="7" t="str">
        <f>IF(A266="","",VLOOKUP(C266,AUX!$C$2:$E$23,2,1))</f>
        <v>Uberlândia</v>
      </c>
      <c r="L266" s="6" t="str">
        <f>IF(A266="","",VLOOKUP(C266,AUX!$C$2:$E$23,3,1))</f>
        <v>MG</v>
      </c>
    </row>
    <row r="267" spans="1:12" x14ac:dyDescent="0.3">
      <c r="A267" s="20" t="s">
        <v>63</v>
      </c>
      <c r="B267" s="9" t="s">
        <v>54</v>
      </c>
      <c r="C267" s="21">
        <v>627.54999999999995</v>
      </c>
      <c r="D267" s="21">
        <v>637.54999999999995</v>
      </c>
      <c r="E267" s="10" t="s">
        <v>4</v>
      </c>
      <c r="F267" s="19">
        <v>44515</v>
      </c>
      <c r="G267" s="19">
        <v>44521</v>
      </c>
      <c r="H267" s="12">
        <v>0.29166666666666669</v>
      </c>
      <c r="I267" s="12">
        <v>0.75</v>
      </c>
      <c r="J267" s="9" t="s">
        <v>69</v>
      </c>
      <c r="K267" s="7" t="str">
        <f>IF(A267="","",VLOOKUP(C267,AUX!$C$2:$E$23,2,1))</f>
        <v>Uberlândia</v>
      </c>
      <c r="L267" s="6" t="str">
        <f>IF(A267="","",VLOOKUP(C267,AUX!$C$2:$E$23,3,1))</f>
        <v>MG</v>
      </c>
    </row>
    <row r="268" spans="1:12" x14ac:dyDescent="0.3">
      <c r="A268" s="20" t="s">
        <v>63</v>
      </c>
      <c r="B268" s="9" t="s">
        <v>54</v>
      </c>
      <c r="C268" s="21">
        <v>627.54999999999995</v>
      </c>
      <c r="D268" s="21">
        <v>637.54999999999995</v>
      </c>
      <c r="E268" s="10" t="s">
        <v>4</v>
      </c>
      <c r="F268" s="19">
        <v>44515</v>
      </c>
      <c r="G268" s="19">
        <v>44521</v>
      </c>
      <c r="H268" s="12">
        <v>0.29166666666666669</v>
      </c>
      <c r="I268" s="12">
        <v>0.75</v>
      </c>
      <c r="J268" s="9" t="s">
        <v>69</v>
      </c>
      <c r="K268" s="7" t="str">
        <f>IF(A268="","",VLOOKUP(C268,AUX!$C$2:$E$23,2,1))</f>
        <v>Uberlândia</v>
      </c>
      <c r="L268" s="6" t="str">
        <f>IF(A268="","",VLOOKUP(C268,AUX!$C$2:$E$23,3,1))</f>
        <v>MG</v>
      </c>
    </row>
    <row r="269" spans="1:12" x14ac:dyDescent="0.3">
      <c r="A269" s="20" t="s">
        <v>63</v>
      </c>
      <c r="B269" s="9" t="s">
        <v>54</v>
      </c>
      <c r="C269" s="21">
        <v>637.54999999999995</v>
      </c>
      <c r="D269" s="21">
        <v>647.54999999999995</v>
      </c>
      <c r="E269" s="10" t="s">
        <v>4</v>
      </c>
      <c r="F269" s="19">
        <v>44515</v>
      </c>
      <c r="G269" s="19">
        <v>44521</v>
      </c>
      <c r="H269" s="12">
        <v>0.29166666666666669</v>
      </c>
      <c r="I269" s="12">
        <v>0.75</v>
      </c>
      <c r="J269" s="9" t="s">
        <v>69</v>
      </c>
      <c r="K269" s="7" t="str">
        <f>IF(A269="","",VLOOKUP(C269,AUX!$C$2:$E$23,2,1))</f>
        <v>Uberlândia</v>
      </c>
      <c r="L269" s="6" t="str">
        <f>IF(A269="","",VLOOKUP(C269,AUX!$C$2:$E$23,3,1))</f>
        <v>MG</v>
      </c>
    </row>
    <row r="270" spans="1:12" x14ac:dyDescent="0.3">
      <c r="A270" s="20" t="s">
        <v>63</v>
      </c>
      <c r="B270" s="9" t="s">
        <v>54</v>
      </c>
      <c r="C270" s="21">
        <v>637.54999999999995</v>
      </c>
      <c r="D270" s="21">
        <v>647.54999999999995</v>
      </c>
      <c r="E270" s="10" t="s">
        <v>4</v>
      </c>
      <c r="F270" s="19">
        <v>44515</v>
      </c>
      <c r="G270" s="19">
        <v>44521</v>
      </c>
      <c r="H270" s="12">
        <v>0.29166666666666669</v>
      </c>
      <c r="I270" s="12">
        <v>0.75</v>
      </c>
      <c r="J270" s="9" t="s">
        <v>69</v>
      </c>
      <c r="K270" s="7" t="str">
        <f>IF(A270="","",VLOOKUP(C270,AUX!$C$2:$E$23,2,1))</f>
        <v>Uberlândia</v>
      </c>
      <c r="L270" s="6" t="str">
        <f>IF(A270="","",VLOOKUP(C270,AUX!$C$2:$E$23,3,1))</f>
        <v>MG</v>
      </c>
    </row>
    <row r="271" spans="1:12" x14ac:dyDescent="0.3">
      <c r="A271" s="20" t="s">
        <v>63</v>
      </c>
      <c r="B271" s="9" t="s">
        <v>54</v>
      </c>
      <c r="C271" s="21">
        <v>637.54999999999995</v>
      </c>
      <c r="D271" s="21">
        <v>647.54999999999995</v>
      </c>
      <c r="E271" s="10" t="s">
        <v>4</v>
      </c>
      <c r="F271" s="19">
        <v>44515</v>
      </c>
      <c r="G271" s="19">
        <v>44521</v>
      </c>
      <c r="H271" s="12">
        <v>0.29166666666666669</v>
      </c>
      <c r="I271" s="12">
        <v>0.75</v>
      </c>
      <c r="J271" s="9" t="s">
        <v>69</v>
      </c>
      <c r="K271" s="7" t="str">
        <f>IF(A271="","",VLOOKUP(C271,AUX!$C$2:$E$23,2,1))</f>
        <v>Uberlândia</v>
      </c>
      <c r="L271" s="6" t="str">
        <f>IF(A271="","",VLOOKUP(C271,AUX!$C$2:$E$23,3,1))</f>
        <v>MG</v>
      </c>
    </row>
    <row r="272" spans="1:12" x14ac:dyDescent="0.3">
      <c r="A272" s="20" t="s">
        <v>63</v>
      </c>
      <c r="B272" s="9" t="s">
        <v>54</v>
      </c>
      <c r="C272" s="21">
        <v>667.55</v>
      </c>
      <c r="D272" s="21">
        <v>677.55</v>
      </c>
      <c r="E272" s="10" t="s">
        <v>4</v>
      </c>
      <c r="F272" s="19">
        <v>44515</v>
      </c>
      <c r="G272" s="19">
        <v>44521</v>
      </c>
      <c r="H272" s="12">
        <v>0.29166666666666669</v>
      </c>
      <c r="I272" s="12">
        <v>0.75</v>
      </c>
      <c r="J272" s="9" t="s">
        <v>69</v>
      </c>
      <c r="K272" s="7" t="str">
        <f>IF(A272="","",VLOOKUP(C272,AUX!$C$2:$E$23,2,1))</f>
        <v>Monte Alegre de Minas</v>
      </c>
      <c r="L272" s="6" t="str">
        <f>IF(A272="","",VLOOKUP(C272,AUX!$C$2:$E$23,3,1))</f>
        <v>MG</v>
      </c>
    </row>
    <row r="273" spans="1:12" x14ac:dyDescent="0.3">
      <c r="A273" s="20" t="s">
        <v>63</v>
      </c>
      <c r="B273" s="9" t="s">
        <v>54</v>
      </c>
      <c r="C273" s="21">
        <v>667.55</v>
      </c>
      <c r="D273" s="21">
        <v>677.55</v>
      </c>
      <c r="E273" s="10" t="s">
        <v>4</v>
      </c>
      <c r="F273" s="19">
        <v>44515</v>
      </c>
      <c r="G273" s="19">
        <v>44521</v>
      </c>
      <c r="H273" s="12">
        <v>0.29166666666666669</v>
      </c>
      <c r="I273" s="12">
        <v>0.75</v>
      </c>
      <c r="J273" s="9" t="s">
        <v>69</v>
      </c>
      <c r="K273" s="7" t="str">
        <f>IF(A273="","",VLOOKUP(C273,AUX!$C$2:$E$23,2,1))</f>
        <v>Monte Alegre de Minas</v>
      </c>
      <c r="L273" s="6" t="str">
        <f>IF(A273="","",VLOOKUP(C273,AUX!$C$2:$E$23,3,1))</f>
        <v>MG</v>
      </c>
    </row>
    <row r="274" spans="1:12" x14ac:dyDescent="0.3">
      <c r="A274" s="20" t="s">
        <v>63</v>
      </c>
      <c r="B274" s="9" t="s">
        <v>54</v>
      </c>
      <c r="C274" s="21">
        <v>667.55</v>
      </c>
      <c r="D274" s="21">
        <v>677.55</v>
      </c>
      <c r="E274" s="10" t="s">
        <v>4</v>
      </c>
      <c r="F274" s="19">
        <v>44515</v>
      </c>
      <c r="G274" s="19">
        <v>44521</v>
      </c>
      <c r="H274" s="12">
        <v>0.29166666666666669</v>
      </c>
      <c r="I274" s="12">
        <v>0.75</v>
      </c>
      <c r="J274" s="9" t="s">
        <v>69</v>
      </c>
      <c r="K274" s="7" t="str">
        <f>IF(A274="","",VLOOKUP(C274,AUX!$C$2:$E$23,2,1))</f>
        <v>Monte Alegre de Minas</v>
      </c>
      <c r="L274" s="6" t="str">
        <f>IF(A274="","",VLOOKUP(C274,AUX!$C$2:$E$23,3,1))</f>
        <v>MG</v>
      </c>
    </row>
    <row r="275" spans="1:12" x14ac:dyDescent="0.3">
      <c r="A275" s="20" t="s">
        <v>63</v>
      </c>
      <c r="B275" s="9" t="s">
        <v>54</v>
      </c>
      <c r="C275" s="21">
        <v>667.55</v>
      </c>
      <c r="D275" s="21">
        <v>677.55</v>
      </c>
      <c r="E275" s="10" t="s">
        <v>4</v>
      </c>
      <c r="F275" s="19">
        <v>44515</v>
      </c>
      <c r="G275" s="19">
        <v>44521</v>
      </c>
      <c r="H275" s="12">
        <v>0.29166666666666669</v>
      </c>
      <c r="I275" s="12">
        <v>0.75</v>
      </c>
      <c r="J275" s="9" t="s">
        <v>69</v>
      </c>
      <c r="K275" s="7" t="str">
        <f>IF(A275="","",VLOOKUP(C275,AUX!$C$2:$E$23,2,1))</f>
        <v>Monte Alegre de Minas</v>
      </c>
      <c r="L275" s="6" t="str">
        <f>IF(A275="","",VLOOKUP(C275,AUX!$C$2:$E$23,3,1))</f>
        <v>MG</v>
      </c>
    </row>
    <row r="276" spans="1:12" x14ac:dyDescent="0.3">
      <c r="A276" s="20" t="s">
        <v>63</v>
      </c>
      <c r="B276" s="9" t="s">
        <v>54</v>
      </c>
      <c r="C276" s="21">
        <v>667.55</v>
      </c>
      <c r="D276" s="21">
        <v>677.55</v>
      </c>
      <c r="E276" s="10" t="s">
        <v>4</v>
      </c>
      <c r="F276" s="19">
        <v>44515</v>
      </c>
      <c r="G276" s="19">
        <v>44521</v>
      </c>
      <c r="H276" s="12">
        <v>0.29166666666666669</v>
      </c>
      <c r="I276" s="12">
        <v>0.75</v>
      </c>
      <c r="J276" s="9" t="s">
        <v>69</v>
      </c>
      <c r="K276" s="7" t="str">
        <f>IF(A276="","",VLOOKUP(C276,AUX!$C$2:$E$23,2,1))</f>
        <v>Monte Alegre de Minas</v>
      </c>
      <c r="L276" s="6" t="str">
        <f>IF(A276="","",VLOOKUP(C276,AUX!$C$2:$E$23,3,1))</f>
        <v>MG</v>
      </c>
    </row>
    <row r="277" spans="1:12" x14ac:dyDescent="0.3">
      <c r="A277" s="8" t="s">
        <v>52</v>
      </c>
      <c r="B277" s="9" t="s">
        <v>38</v>
      </c>
      <c r="C277" s="9">
        <v>145</v>
      </c>
      <c r="D277" s="10">
        <v>126</v>
      </c>
      <c r="E277" s="16" t="s">
        <v>30</v>
      </c>
      <c r="F277" s="11">
        <v>44516</v>
      </c>
      <c r="G277" s="11">
        <v>44519</v>
      </c>
      <c r="H277" s="15">
        <v>0.29166666666666669</v>
      </c>
      <c r="I277" s="15">
        <v>0.75</v>
      </c>
      <c r="J277" s="13" t="s">
        <v>3</v>
      </c>
      <c r="K277" s="7" t="str">
        <f>IF(A277="","",VLOOKUP(C277,AUX!$C$2:$E$23,2,1))</f>
        <v>Jataí</v>
      </c>
      <c r="L277" s="6" t="str">
        <f>IF(A277="","",VLOOKUP(C277,AUX!$C$2:$E$23,3,1))</f>
        <v>GO</v>
      </c>
    </row>
    <row r="278" spans="1:12" x14ac:dyDescent="0.3">
      <c r="A278" s="8" t="s">
        <v>52</v>
      </c>
      <c r="B278" s="9" t="s">
        <v>38</v>
      </c>
      <c r="C278" s="9">
        <v>90</v>
      </c>
      <c r="D278" s="10">
        <v>92</v>
      </c>
      <c r="E278" s="16" t="s">
        <v>30</v>
      </c>
      <c r="F278" s="11">
        <v>44520</v>
      </c>
      <c r="G278" s="11">
        <v>44520</v>
      </c>
      <c r="H278" s="15">
        <v>0.29166666666666669</v>
      </c>
      <c r="I278" s="15">
        <v>0.75</v>
      </c>
      <c r="J278" s="13" t="s">
        <v>3</v>
      </c>
      <c r="K278" s="7" t="str">
        <f>IF(A278="","",VLOOKUP(C278,AUX!$C$2:$E$23,2,1))</f>
        <v>Cachoeira Alta</v>
      </c>
      <c r="L278" s="6" t="str">
        <f>IF(A278="","",VLOOKUP(C278,AUX!$C$2:$E$23,3,1))</f>
        <v>GO</v>
      </c>
    </row>
    <row r="279" spans="1:12" x14ac:dyDescent="0.3">
      <c r="A279" s="8" t="s">
        <v>52</v>
      </c>
      <c r="B279" s="9" t="s">
        <v>38</v>
      </c>
      <c r="C279" s="9">
        <v>800</v>
      </c>
      <c r="D279" s="10">
        <v>821</v>
      </c>
      <c r="E279" s="16" t="s">
        <v>4</v>
      </c>
      <c r="F279" s="11">
        <v>44516</v>
      </c>
      <c r="G279" s="11">
        <v>44520</v>
      </c>
      <c r="H279" s="15">
        <v>0.29166666666666669</v>
      </c>
      <c r="I279" s="15">
        <v>0.75</v>
      </c>
      <c r="J279" s="13" t="s">
        <v>3</v>
      </c>
      <c r="K279" s="7" t="str">
        <f>IF(A279="","",VLOOKUP(C279,AUX!$C$2:$E$23,2,1))</f>
        <v>Gurinhatã</v>
      </c>
      <c r="L279" s="6" t="str">
        <f>IF(A279="","",VLOOKUP(C279,AUX!$C$2:$E$23,3,1))</f>
        <v>MG</v>
      </c>
    </row>
    <row r="280" spans="1:12" x14ac:dyDescent="0.3">
      <c r="A280" s="8" t="s">
        <v>52</v>
      </c>
      <c r="B280" s="9" t="s">
        <v>38</v>
      </c>
      <c r="C280" s="9">
        <v>700</v>
      </c>
      <c r="D280" s="10">
        <v>670</v>
      </c>
      <c r="E280" s="16" t="s">
        <v>4</v>
      </c>
      <c r="F280" s="11">
        <v>44508</v>
      </c>
      <c r="G280" s="11">
        <v>44512</v>
      </c>
      <c r="H280" s="15">
        <v>0.29166666666666669</v>
      </c>
      <c r="I280" s="15">
        <v>0.75</v>
      </c>
      <c r="J280" s="13" t="s">
        <v>3</v>
      </c>
      <c r="K280" s="7" t="str">
        <f>IF(A280="","",VLOOKUP(C280,AUX!$C$2:$E$23,2,1))</f>
        <v>Monte Alegre de Minas</v>
      </c>
      <c r="L280" s="6" t="str">
        <f>IF(A280="","",VLOOKUP(C280,AUX!$C$2:$E$23,3,1))</f>
        <v>MG</v>
      </c>
    </row>
    <row r="281" spans="1:12" x14ac:dyDescent="0.3">
      <c r="A281" s="14" t="s">
        <v>44</v>
      </c>
      <c r="B281" s="13" t="s">
        <v>40</v>
      </c>
      <c r="C281" s="13">
        <v>647</v>
      </c>
      <c r="D281" s="13">
        <v>668</v>
      </c>
      <c r="E281" s="16" t="s">
        <v>4</v>
      </c>
      <c r="F281" s="11">
        <v>44515</v>
      </c>
      <c r="G281" s="11">
        <f>F281+6</f>
        <v>44521</v>
      </c>
      <c r="H281" s="15">
        <v>0</v>
      </c>
      <c r="I281" s="15">
        <v>0.99930555555555556</v>
      </c>
      <c r="J281" s="13" t="s">
        <v>39</v>
      </c>
      <c r="K281" s="7" t="str">
        <f>IF(A281="","",VLOOKUP(C281,AUX!$C$2:$E$23,2,1))</f>
        <v>Uberlândia</v>
      </c>
      <c r="L281" s="6" t="str">
        <f>IF(A281="","",VLOOKUP(C281,AUX!$C$2:$E$23,3,1))</f>
        <v>MG</v>
      </c>
    </row>
    <row r="282" spans="1:12" x14ac:dyDescent="0.3">
      <c r="A282" s="14" t="s">
        <v>42</v>
      </c>
      <c r="B282" s="13" t="s">
        <v>40</v>
      </c>
      <c r="C282" s="13">
        <v>647</v>
      </c>
      <c r="D282" s="13">
        <v>668</v>
      </c>
      <c r="E282" s="16" t="s">
        <v>4</v>
      </c>
      <c r="F282" s="11">
        <v>44515</v>
      </c>
      <c r="G282" s="11">
        <f>F282+6</f>
        <v>44521</v>
      </c>
      <c r="H282" s="15">
        <v>0.29166666666666669</v>
      </c>
      <c r="I282" s="15">
        <v>0.75</v>
      </c>
      <c r="J282" s="13" t="s">
        <v>39</v>
      </c>
      <c r="K282" s="7" t="str">
        <f>IF(A282="","",VLOOKUP(C282,AUX!$C$2:$E$23,2,1))</f>
        <v>Uberlândia</v>
      </c>
      <c r="L282" s="6" t="str">
        <f>IF(A282="","",VLOOKUP(C282,AUX!$C$2:$E$23,3,1))</f>
        <v>MG</v>
      </c>
    </row>
    <row r="283" spans="1:12" x14ac:dyDescent="0.3">
      <c r="A283" s="14" t="s">
        <v>44</v>
      </c>
      <c r="B283" s="13" t="s">
        <v>40</v>
      </c>
      <c r="C283" s="13">
        <v>647</v>
      </c>
      <c r="D283" s="13">
        <v>668</v>
      </c>
      <c r="E283" s="16" t="s">
        <v>4</v>
      </c>
      <c r="F283" s="11">
        <v>44515</v>
      </c>
      <c r="G283" s="11">
        <f>F283+6</f>
        <v>44521</v>
      </c>
      <c r="H283" s="15">
        <v>0.29166666666666669</v>
      </c>
      <c r="I283" s="15">
        <v>0.75</v>
      </c>
      <c r="J283" s="13" t="s">
        <v>43</v>
      </c>
      <c r="K283" s="7" t="str">
        <f>IF(A283="","",VLOOKUP(C283,AUX!$C$2:$E$23,2,1))</f>
        <v>Uberlândia</v>
      </c>
      <c r="L283" s="6" t="str">
        <f>IF(A283="","",VLOOKUP(C283,AUX!$C$2:$E$23,3,1))</f>
        <v>MG</v>
      </c>
    </row>
    <row r="284" spans="1:12" x14ac:dyDescent="0.3">
      <c r="A284" s="14" t="s">
        <v>42</v>
      </c>
      <c r="B284" s="13" t="s">
        <v>40</v>
      </c>
      <c r="C284" s="13">
        <v>647</v>
      </c>
      <c r="D284" s="13">
        <v>668</v>
      </c>
      <c r="E284" s="16" t="s">
        <v>4</v>
      </c>
      <c r="F284" s="11">
        <v>44515</v>
      </c>
      <c r="G284" s="11">
        <f>F284+6</f>
        <v>44521</v>
      </c>
      <c r="H284" s="15">
        <v>0.29166666666666669</v>
      </c>
      <c r="I284" s="15">
        <v>0.75</v>
      </c>
      <c r="J284" s="13" t="s">
        <v>43</v>
      </c>
      <c r="K284" s="7" t="str">
        <f>IF(A284="","",VLOOKUP(C284,AUX!$C$2:$E$23,2,1))</f>
        <v>Uberlândia</v>
      </c>
      <c r="L284" s="6" t="str">
        <f>IF(A284="","",VLOOKUP(C284,AUX!$C$2:$E$23,3,1))</f>
        <v>MG</v>
      </c>
    </row>
    <row r="285" spans="1:12" x14ac:dyDescent="0.3">
      <c r="A285" s="14" t="s">
        <v>44</v>
      </c>
      <c r="B285" s="13" t="s">
        <v>40</v>
      </c>
      <c r="C285" s="13">
        <v>685</v>
      </c>
      <c r="D285" s="13">
        <v>707</v>
      </c>
      <c r="E285" s="16" t="s">
        <v>4</v>
      </c>
      <c r="F285" s="11">
        <v>44515</v>
      </c>
      <c r="G285" s="11">
        <f>F285+6</f>
        <v>44521</v>
      </c>
      <c r="H285" s="15">
        <v>0.29166666666666669</v>
      </c>
      <c r="I285" s="15">
        <v>0.75</v>
      </c>
      <c r="J285" s="13" t="s">
        <v>39</v>
      </c>
      <c r="K285" s="7" t="str">
        <f>IF(A285="","",VLOOKUP(C285,AUX!$C$2:$E$23,2,1))</f>
        <v>Monte Alegre de Minas</v>
      </c>
      <c r="L285" s="6" t="str">
        <f>IF(A285="","",VLOOKUP(C285,AUX!$C$2:$E$23,3,1))</f>
        <v>MG</v>
      </c>
    </row>
    <row r="286" spans="1:12" x14ac:dyDescent="0.3">
      <c r="A286" s="14" t="s">
        <v>42</v>
      </c>
      <c r="B286" s="13" t="s">
        <v>40</v>
      </c>
      <c r="C286" s="13">
        <v>685</v>
      </c>
      <c r="D286" s="13">
        <v>707</v>
      </c>
      <c r="E286" s="16" t="s">
        <v>4</v>
      </c>
      <c r="F286" s="11">
        <v>44515</v>
      </c>
      <c r="G286" s="11">
        <f>F286+6</f>
        <v>44521</v>
      </c>
      <c r="H286" s="15">
        <v>0.29166666666666669</v>
      </c>
      <c r="I286" s="15">
        <v>0.75</v>
      </c>
      <c r="J286" s="13" t="s">
        <v>39</v>
      </c>
      <c r="K286" s="7" t="str">
        <f>IF(A286="","",VLOOKUP(C286,AUX!$C$2:$E$23,2,1))</f>
        <v>Monte Alegre de Minas</v>
      </c>
      <c r="L286" s="6" t="str">
        <f>IF(A286="","",VLOOKUP(C286,AUX!$C$2:$E$23,3,1))</f>
        <v>MG</v>
      </c>
    </row>
    <row r="287" spans="1:12" x14ac:dyDescent="0.3">
      <c r="A287" s="14" t="s">
        <v>44</v>
      </c>
      <c r="B287" s="13" t="s">
        <v>40</v>
      </c>
      <c r="C287" s="13">
        <v>685</v>
      </c>
      <c r="D287" s="13">
        <v>707</v>
      </c>
      <c r="E287" s="16" t="s">
        <v>4</v>
      </c>
      <c r="F287" s="11">
        <v>44515</v>
      </c>
      <c r="G287" s="11">
        <f>F287+6</f>
        <v>44521</v>
      </c>
      <c r="H287" s="15">
        <v>0.29166666666666669</v>
      </c>
      <c r="I287" s="15">
        <v>0.75</v>
      </c>
      <c r="J287" s="13" t="s">
        <v>43</v>
      </c>
      <c r="K287" s="7" t="str">
        <f>IF(A287="","",VLOOKUP(C287,AUX!$C$2:$E$23,2,1))</f>
        <v>Monte Alegre de Minas</v>
      </c>
      <c r="L287" s="6" t="str">
        <f>IF(A287="","",VLOOKUP(C287,AUX!$C$2:$E$23,3,1))</f>
        <v>MG</v>
      </c>
    </row>
    <row r="288" spans="1:12" x14ac:dyDescent="0.3">
      <c r="A288" s="14" t="s">
        <v>42</v>
      </c>
      <c r="B288" s="13" t="s">
        <v>40</v>
      </c>
      <c r="C288" s="13">
        <v>685</v>
      </c>
      <c r="D288" s="13">
        <v>707</v>
      </c>
      <c r="E288" s="16" t="s">
        <v>4</v>
      </c>
      <c r="F288" s="11">
        <v>44515</v>
      </c>
      <c r="G288" s="11">
        <f>F288+6</f>
        <v>44521</v>
      </c>
      <c r="H288" s="15">
        <v>0.29166666666666669</v>
      </c>
      <c r="I288" s="15">
        <v>0.75</v>
      </c>
      <c r="J288" s="13" t="s">
        <v>43</v>
      </c>
      <c r="K288" s="7" t="str">
        <f>IF(A288="","",VLOOKUP(C288,AUX!$C$2:$E$23,2,1))</f>
        <v>Monte Alegre de Minas</v>
      </c>
      <c r="L288" s="6" t="str">
        <f>IF(A288="","",VLOOKUP(C288,AUX!$C$2:$E$23,3,1))</f>
        <v>MG</v>
      </c>
    </row>
    <row r="289" spans="1:12" x14ac:dyDescent="0.3">
      <c r="A289" s="14" t="s">
        <v>41</v>
      </c>
      <c r="B289" s="13" t="s">
        <v>40</v>
      </c>
      <c r="C289" s="13">
        <v>780</v>
      </c>
      <c r="D289" s="13">
        <v>807</v>
      </c>
      <c r="E289" s="16" t="s">
        <v>4</v>
      </c>
      <c r="F289" s="11">
        <v>44515</v>
      </c>
      <c r="G289" s="11">
        <f>F289+6</f>
        <v>44521</v>
      </c>
      <c r="H289" s="15">
        <v>0.29166666666666669</v>
      </c>
      <c r="I289" s="15">
        <v>0.75</v>
      </c>
      <c r="J289" s="13" t="s">
        <v>43</v>
      </c>
      <c r="K289" s="7" t="str">
        <f>IF(A289="","",VLOOKUP(C289,AUX!$C$2:$E$23,2,1))</f>
        <v>Ituiutaba</v>
      </c>
      <c r="L289" s="6" t="str">
        <f>IF(A289="","",VLOOKUP(C289,AUX!$C$2:$E$23,3,1))</f>
        <v>MG</v>
      </c>
    </row>
    <row r="290" spans="1:12" x14ac:dyDescent="0.3">
      <c r="A290" s="14" t="s">
        <v>41</v>
      </c>
      <c r="B290" s="13" t="s">
        <v>40</v>
      </c>
      <c r="C290" s="13">
        <v>780</v>
      </c>
      <c r="D290" s="13">
        <v>807</v>
      </c>
      <c r="E290" s="16" t="s">
        <v>4</v>
      </c>
      <c r="F290" s="11">
        <v>44515</v>
      </c>
      <c r="G290" s="11">
        <f>F290+6</f>
        <v>44521</v>
      </c>
      <c r="H290" s="15">
        <v>0.29166666666666669</v>
      </c>
      <c r="I290" s="15">
        <v>0.75</v>
      </c>
      <c r="J290" s="13" t="s">
        <v>39</v>
      </c>
      <c r="K290" s="7" t="str">
        <f>IF(A290="","",VLOOKUP(C290,AUX!$C$2:$E$23,2,1))</f>
        <v>Ituiutaba</v>
      </c>
      <c r="L290" s="6" t="str">
        <f>IF(A290="","",VLOOKUP(C290,AUX!$C$2:$E$23,3,1))</f>
        <v>MG</v>
      </c>
    </row>
    <row r="291" spans="1:12" x14ac:dyDescent="0.3">
      <c r="A291" s="14" t="s">
        <v>41</v>
      </c>
      <c r="B291" s="13" t="s">
        <v>40</v>
      </c>
      <c r="C291" s="13">
        <v>1</v>
      </c>
      <c r="D291" s="13">
        <v>21</v>
      </c>
      <c r="E291" s="16" t="s">
        <v>30</v>
      </c>
      <c r="F291" s="11">
        <v>44515</v>
      </c>
      <c r="G291" s="11">
        <f>F291+6</f>
        <v>44521</v>
      </c>
      <c r="H291" s="15">
        <v>0.29166666666666669</v>
      </c>
      <c r="I291" s="15">
        <v>0.75</v>
      </c>
      <c r="J291" s="13" t="s">
        <v>43</v>
      </c>
      <c r="K291" s="7" t="str">
        <f>IF(A291="","",VLOOKUP(C291,AUX!$C$2:$E$23,2,1))</f>
        <v>São Simão</v>
      </c>
      <c r="L291" s="6" t="str">
        <f>IF(A291="","",VLOOKUP(C291,AUX!$C$2:$E$23,3,1))</f>
        <v>GO</v>
      </c>
    </row>
    <row r="292" spans="1:12" x14ac:dyDescent="0.3">
      <c r="A292" s="14" t="s">
        <v>41</v>
      </c>
      <c r="B292" s="13" t="s">
        <v>40</v>
      </c>
      <c r="C292" s="13">
        <v>1</v>
      </c>
      <c r="D292" s="13">
        <v>21</v>
      </c>
      <c r="E292" s="16" t="s">
        <v>30</v>
      </c>
      <c r="F292" s="11">
        <v>44515</v>
      </c>
      <c r="G292" s="11">
        <f>F292+6</f>
        <v>44521</v>
      </c>
      <c r="H292" s="15">
        <v>0.29166666666666669</v>
      </c>
      <c r="I292" s="15">
        <v>0.75</v>
      </c>
      <c r="J292" s="13" t="s">
        <v>39</v>
      </c>
      <c r="K292" s="7" t="str">
        <f>IF(A292="","",VLOOKUP(C292,AUX!$C$2:$E$23,2,1))</f>
        <v>São Simão</v>
      </c>
      <c r="L292" s="6" t="str">
        <f>IF(A292="","",VLOOKUP(C292,AUX!$C$2:$E$23,3,1))</f>
        <v>GO</v>
      </c>
    </row>
    <row r="293" spans="1:12" x14ac:dyDescent="0.3">
      <c r="A293" s="8" t="s">
        <v>45</v>
      </c>
      <c r="B293" s="13" t="s">
        <v>40</v>
      </c>
      <c r="C293" s="13">
        <v>647</v>
      </c>
      <c r="D293" s="13">
        <v>668</v>
      </c>
      <c r="E293" s="16" t="s">
        <v>4</v>
      </c>
      <c r="F293" s="11">
        <v>44515</v>
      </c>
      <c r="G293" s="11">
        <f>F293+6</f>
        <v>44521</v>
      </c>
      <c r="H293" s="15">
        <v>0</v>
      </c>
      <c r="I293" s="15">
        <v>0.99930555555555556</v>
      </c>
      <c r="J293" s="13" t="s">
        <v>39</v>
      </c>
      <c r="K293" s="7" t="str">
        <f>IF(A293="","",VLOOKUP(C293,AUX!$C$2:$E$23,2,1))</f>
        <v>Uberlândia</v>
      </c>
      <c r="L293" s="6" t="str">
        <f>IF(A293="","",VLOOKUP(C293,AUX!$C$2:$E$23,3,1))</f>
        <v>MG</v>
      </c>
    </row>
    <row r="294" spans="1:12" x14ac:dyDescent="0.3">
      <c r="A294" s="8" t="s">
        <v>45</v>
      </c>
      <c r="B294" s="13" t="s">
        <v>40</v>
      </c>
      <c r="C294" s="13">
        <v>647</v>
      </c>
      <c r="D294" s="13">
        <v>668</v>
      </c>
      <c r="E294" s="16" t="s">
        <v>4</v>
      </c>
      <c r="F294" s="11">
        <v>44515</v>
      </c>
      <c r="G294" s="11">
        <f>F294+6</f>
        <v>44521</v>
      </c>
      <c r="H294" s="15">
        <v>0.29166666666666669</v>
      </c>
      <c r="I294" s="15">
        <v>0.75</v>
      </c>
      <c r="J294" s="13" t="s">
        <v>39</v>
      </c>
      <c r="K294" s="7" t="str">
        <f>IF(A294="","",VLOOKUP(C294,AUX!$C$2:$E$23,2,1))</f>
        <v>Uberlândia</v>
      </c>
      <c r="L294" s="6" t="str">
        <f>IF(A294="","",VLOOKUP(C294,AUX!$C$2:$E$23,3,1))</f>
        <v>MG</v>
      </c>
    </row>
    <row r="295" spans="1:12" x14ac:dyDescent="0.3">
      <c r="A295" s="8" t="s">
        <v>45</v>
      </c>
      <c r="B295" s="13" t="s">
        <v>40</v>
      </c>
      <c r="C295" s="13">
        <v>647</v>
      </c>
      <c r="D295" s="13">
        <v>668</v>
      </c>
      <c r="E295" s="16" t="s">
        <v>4</v>
      </c>
      <c r="F295" s="11">
        <v>44515</v>
      </c>
      <c r="G295" s="11">
        <f>F295+6</f>
        <v>44521</v>
      </c>
      <c r="H295" s="15">
        <v>0.29166666666666669</v>
      </c>
      <c r="I295" s="15">
        <v>0.75</v>
      </c>
      <c r="J295" s="13" t="s">
        <v>43</v>
      </c>
      <c r="K295" s="7" t="str">
        <f>IF(A295="","",VLOOKUP(C295,AUX!$C$2:$E$23,2,1))</f>
        <v>Uberlândia</v>
      </c>
      <c r="L295" s="6" t="str">
        <f>IF(A295="","",VLOOKUP(C295,AUX!$C$2:$E$23,3,1))</f>
        <v>MG</v>
      </c>
    </row>
    <row r="296" spans="1:12" x14ac:dyDescent="0.3">
      <c r="A296" s="8" t="s">
        <v>45</v>
      </c>
      <c r="B296" s="13" t="s">
        <v>40</v>
      </c>
      <c r="C296" s="13">
        <v>647</v>
      </c>
      <c r="D296" s="13">
        <v>668</v>
      </c>
      <c r="E296" s="16" t="s">
        <v>4</v>
      </c>
      <c r="F296" s="11">
        <v>44515</v>
      </c>
      <c r="G296" s="11">
        <f>F296+6</f>
        <v>44521</v>
      </c>
      <c r="H296" s="15">
        <v>0.29166666666666669</v>
      </c>
      <c r="I296" s="15">
        <v>0.75</v>
      </c>
      <c r="J296" s="13" t="s">
        <v>43</v>
      </c>
      <c r="K296" s="7" t="str">
        <f>IF(A296="","",VLOOKUP(C296,AUX!$C$2:$E$23,2,1))</f>
        <v>Uberlândia</v>
      </c>
      <c r="L296" s="6" t="str">
        <f>IF(A296="","",VLOOKUP(C296,AUX!$C$2:$E$23,3,1))</f>
        <v>MG</v>
      </c>
    </row>
    <row r="297" spans="1:12" x14ac:dyDescent="0.3">
      <c r="A297" s="8" t="s">
        <v>45</v>
      </c>
      <c r="B297" s="13" t="s">
        <v>40</v>
      </c>
      <c r="C297" s="13">
        <v>685</v>
      </c>
      <c r="D297" s="13">
        <v>707</v>
      </c>
      <c r="E297" s="16" t="s">
        <v>4</v>
      </c>
      <c r="F297" s="11">
        <v>44515</v>
      </c>
      <c r="G297" s="11">
        <f>F297+6</f>
        <v>44521</v>
      </c>
      <c r="H297" s="15">
        <v>0.29166666666666669</v>
      </c>
      <c r="I297" s="15">
        <v>0.75</v>
      </c>
      <c r="J297" s="13" t="s">
        <v>39</v>
      </c>
      <c r="K297" s="7" t="str">
        <f>IF(A297="","",VLOOKUP(C297,AUX!$C$2:$E$23,2,1))</f>
        <v>Monte Alegre de Minas</v>
      </c>
      <c r="L297" s="6" t="str">
        <f>IF(A297="","",VLOOKUP(C297,AUX!$C$2:$E$23,3,1))</f>
        <v>MG</v>
      </c>
    </row>
    <row r="298" spans="1:12" x14ac:dyDescent="0.3">
      <c r="A298" s="8" t="s">
        <v>45</v>
      </c>
      <c r="B298" s="13" t="s">
        <v>40</v>
      </c>
      <c r="C298" s="13">
        <v>685</v>
      </c>
      <c r="D298" s="13">
        <v>707</v>
      </c>
      <c r="E298" s="16" t="s">
        <v>4</v>
      </c>
      <c r="F298" s="11">
        <v>44515</v>
      </c>
      <c r="G298" s="11">
        <f>F298+6</f>
        <v>44521</v>
      </c>
      <c r="H298" s="15">
        <v>0.29166666666666669</v>
      </c>
      <c r="I298" s="15">
        <v>0.75</v>
      </c>
      <c r="J298" s="13" t="s">
        <v>39</v>
      </c>
      <c r="K298" s="7" t="str">
        <f>IF(A298="","",VLOOKUP(C298,AUX!$C$2:$E$23,2,1))</f>
        <v>Monte Alegre de Minas</v>
      </c>
      <c r="L298" s="6" t="str">
        <f>IF(A298="","",VLOOKUP(C298,AUX!$C$2:$E$23,3,1))</f>
        <v>MG</v>
      </c>
    </row>
    <row r="299" spans="1:12" x14ac:dyDescent="0.3">
      <c r="A299" s="8" t="s">
        <v>45</v>
      </c>
      <c r="B299" s="13" t="s">
        <v>40</v>
      </c>
      <c r="C299" s="13">
        <v>685</v>
      </c>
      <c r="D299" s="13">
        <v>707</v>
      </c>
      <c r="E299" s="16" t="s">
        <v>4</v>
      </c>
      <c r="F299" s="11">
        <v>44515</v>
      </c>
      <c r="G299" s="11">
        <f>F299+6</f>
        <v>44521</v>
      </c>
      <c r="H299" s="15">
        <v>0.29166666666666669</v>
      </c>
      <c r="I299" s="15">
        <v>0.75</v>
      </c>
      <c r="J299" s="13" t="s">
        <v>43</v>
      </c>
      <c r="K299" s="7" t="str">
        <f>IF(A299="","",VLOOKUP(C299,AUX!$C$2:$E$23,2,1))</f>
        <v>Monte Alegre de Minas</v>
      </c>
      <c r="L299" s="6" t="str">
        <f>IF(A299="","",VLOOKUP(C299,AUX!$C$2:$E$23,3,1))</f>
        <v>MG</v>
      </c>
    </row>
    <row r="300" spans="1:12" x14ac:dyDescent="0.3">
      <c r="A300" s="8" t="s">
        <v>45</v>
      </c>
      <c r="B300" s="13" t="s">
        <v>40</v>
      </c>
      <c r="C300" s="13">
        <v>685</v>
      </c>
      <c r="D300" s="13">
        <v>707</v>
      </c>
      <c r="E300" s="16" t="s">
        <v>4</v>
      </c>
      <c r="F300" s="11">
        <v>44515</v>
      </c>
      <c r="G300" s="11">
        <f>F300+6</f>
        <v>44521</v>
      </c>
      <c r="H300" s="15">
        <v>0.29166666666666669</v>
      </c>
      <c r="I300" s="15">
        <v>0.75</v>
      </c>
      <c r="J300" s="13" t="s">
        <v>43</v>
      </c>
      <c r="K300" s="7" t="str">
        <f>IF(A300="","",VLOOKUP(C300,AUX!$C$2:$E$23,2,1))</f>
        <v>Monte Alegre de Minas</v>
      </c>
      <c r="L300" s="6" t="str">
        <f>IF(A300="","",VLOOKUP(C300,AUX!$C$2:$E$23,3,1))</f>
        <v>MG</v>
      </c>
    </row>
    <row r="301" spans="1:12" x14ac:dyDescent="0.3">
      <c r="A301" s="8" t="s">
        <v>45</v>
      </c>
      <c r="B301" s="13" t="s">
        <v>40</v>
      </c>
      <c r="C301" s="13">
        <v>780</v>
      </c>
      <c r="D301" s="13">
        <v>807</v>
      </c>
      <c r="E301" s="16" t="s">
        <v>4</v>
      </c>
      <c r="F301" s="11">
        <v>44515</v>
      </c>
      <c r="G301" s="11">
        <f>F301+6</f>
        <v>44521</v>
      </c>
      <c r="H301" s="15">
        <v>0.29166666666666669</v>
      </c>
      <c r="I301" s="15">
        <v>0.75</v>
      </c>
      <c r="J301" s="13" t="s">
        <v>43</v>
      </c>
      <c r="K301" s="7" t="str">
        <f>IF(A301="","",VLOOKUP(C301,AUX!$C$2:$E$23,2,1))</f>
        <v>Ituiutaba</v>
      </c>
      <c r="L301" s="6" t="str">
        <f>IF(A301="","",VLOOKUP(C301,AUX!$C$2:$E$23,3,1))</f>
        <v>MG</v>
      </c>
    </row>
    <row r="302" spans="1:12" x14ac:dyDescent="0.3">
      <c r="A302" s="8" t="s">
        <v>45</v>
      </c>
      <c r="B302" s="13" t="s">
        <v>40</v>
      </c>
      <c r="C302" s="13">
        <v>780</v>
      </c>
      <c r="D302" s="13">
        <v>807</v>
      </c>
      <c r="E302" s="16" t="s">
        <v>4</v>
      </c>
      <c r="F302" s="11">
        <v>44515</v>
      </c>
      <c r="G302" s="11">
        <f>F302+6</f>
        <v>44521</v>
      </c>
      <c r="H302" s="15">
        <v>0.29166666666666669</v>
      </c>
      <c r="I302" s="15">
        <v>0.75</v>
      </c>
      <c r="J302" s="13" t="s">
        <v>39</v>
      </c>
      <c r="K302" s="7" t="str">
        <f>IF(A302="","",VLOOKUP(C302,AUX!$C$2:$E$23,2,1))</f>
        <v>Ituiutaba</v>
      </c>
      <c r="L302" s="6" t="str">
        <f>IF(A302="","",VLOOKUP(C302,AUX!$C$2:$E$23,3,1))</f>
        <v>MG</v>
      </c>
    </row>
    <row r="303" spans="1:12" x14ac:dyDescent="0.3">
      <c r="A303" s="8" t="s">
        <v>45</v>
      </c>
      <c r="B303" s="13" t="s">
        <v>40</v>
      </c>
      <c r="C303" s="13">
        <v>1</v>
      </c>
      <c r="D303" s="13">
        <v>21</v>
      </c>
      <c r="E303" s="16" t="s">
        <v>30</v>
      </c>
      <c r="F303" s="11">
        <v>44515</v>
      </c>
      <c r="G303" s="11">
        <f>F303+6</f>
        <v>44521</v>
      </c>
      <c r="H303" s="15">
        <v>0.29166666666666669</v>
      </c>
      <c r="I303" s="15">
        <v>0.75</v>
      </c>
      <c r="J303" s="13" t="s">
        <v>43</v>
      </c>
      <c r="K303" s="7" t="str">
        <f>IF(A303="","",VLOOKUP(C303,AUX!$C$2:$E$23,2,1))</f>
        <v>São Simão</v>
      </c>
      <c r="L303" s="6" t="str">
        <f>IF(A303="","",VLOOKUP(C303,AUX!$C$2:$E$23,3,1))</f>
        <v>GO</v>
      </c>
    </row>
    <row r="304" spans="1:12" x14ac:dyDescent="0.3">
      <c r="A304" s="8" t="s">
        <v>45</v>
      </c>
      <c r="B304" s="13" t="s">
        <v>40</v>
      </c>
      <c r="C304" s="13">
        <v>1</v>
      </c>
      <c r="D304" s="13">
        <v>21</v>
      </c>
      <c r="E304" s="16" t="s">
        <v>30</v>
      </c>
      <c r="F304" s="11">
        <v>44515</v>
      </c>
      <c r="G304" s="11">
        <f>F304+6</f>
        <v>44521</v>
      </c>
      <c r="H304" s="15">
        <v>0.29166666666666669</v>
      </c>
      <c r="I304" s="15">
        <v>0.75</v>
      </c>
      <c r="J304" s="13" t="s">
        <v>39</v>
      </c>
      <c r="K304" s="7" t="str">
        <f>IF(A304="","",VLOOKUP(C304,AUX!$C$2:$E$23,2,1))</f>
        <v>São Simão</v>
      </c>
      <c r="L304" s="6" t="str">
        <f>IF(A304="","",VLOOKUP(C304,AUX!$C$2:$E$23,3,1))</f>
        <v>GO</v>
      </c>
    </row>
    <row r="305" spans="1:12" x14ac:dyDescent="0.3">
      <c r="A305" s="30" t="s">
        <v>66</v>
      </c>
      <c r="B305" s="31" t="s">
        <v>40</v>
      </c>
      <c r="C305" s="31">
        <v>32</v>
      </c>
      <c r="D305" s="31">
        <f>C305+3</f>
        <v>35</v>
      </c>
      <c r="E305" s="32" t="s">
        <v>30</v>
      </c>
      <c r="F305" s="33">
        <v>44512</v>
      </c>
      <c r="G305" s="33">
        <v>44512</v>
      </c>
      <c r="H305" s="34">
        <v>0.29166666666666669</v>
      </c>
      <c r="I305" s="34">
        <v>0.75</v>
      </c>
      <c r="J305" s="31" t="s">
        <v>43</v>
      </c>
      <c r="K305" s="7" t="str">
        <f>IF(A305="","",VLOOKUP(C305,AUX!$C$2:$E$23,2,1))</f>
        <v>Paranaiguara</v>
      </c>
      <c r="L305" s="6" t="str">
        <f>IF(A305="","",VLOOKUP(C305,AUX!$C$2:$E$23,3,1))</f>
        <v>GO</v>
      </c>
    </row>
    <row r="306" spans="1:12" x14ac:dyDescent="0.3">
      <c r="A306" s="30" t="s">
        <v>66</v>
      </c>
      <c r="B306" s="31" t="s">
        <v>40</v>
      </c>
      <c r="C306" s="31">
        <v>57</v>
      </c>
      <c r="D306" s="31">
        <f>C306+3</f>
        <v>60</v>
      </c>
      <c r="E306" s="32" t="s">
        <v>30</v>
      </c>
      <c r="F306" s="33">
        <v>44512</v>
      </c>
      <c r="G306" s="33">
        <v>44512</v>
      </c>
      <c r="H306" s="34">
        <v>0.29166666666666669</v>
      </c>
      <c r="I306" s="34">
        <v>0.75</v>
      </c>
      <c r="J306" s="31" t="s">
        <v>43</v>
      </c>
      <c r="K306" s="7" t="str">
        <f>IF(A306="","",VLOOKUP(C306,AUX!$C$2:$E$23,2,1))</f>
        <v>Cachoeira Alta</v>
      </c>
      <c r="L306" s="6" t="str">
        <f>IF(A306="","",VLOOKUP(C306,AUX!$C$2:$E$23,3,1))</f>
        <v>GO</v>
      </c>
    </row>
    <row r="307" spans="1:12" x14ac:dyDescent="0.3">
      <c r="A307" s="30" t="s">
        <v>66</v>
      </c>
      <c r="B307" s="31" t="s">
        <v>40</v>
      </c>
      <c r="C307" s="31">
        <v>93</v>
      </c>
      <c r="D307" s="31">
        <f>C307+3</f>
        <v>96</v>
      </c>
      <c r="E307" s="32" t="s">
        <v>30</v>
      </c>
      <c r="F307" s="33">
        <v>44512</v>
      </c>
      <c r="G307" s="33">
        <v>44512</v>
      </c>
      <c r="H307" s="34">
        <v>0.29166666666666669</v>
      </c>
      <c r="I307" s="34">
        <v>0.75</v>
      </c>
      <c r="J307" s="31" t="s">
        <v>43</v>
      </c>
      <c r="K307" s="7" t="str">
        <f>IF(A307="","",VLOOKUP(C307,AUX!$C$2:$E$23,2,1))</f>
        <v>Cachoeira Alta</v>
      </c>
      <c r="L307" s="6" t="str">
        <f>IF(A307="","",VLOOKUP(C307,AUX!$C$2:$E$23,3,1))</f>
        <v>GO</v>
      </c>
    </row>
    <row r="308" spans="1:12" x14ac:dyDescent="0.3">
      <c r="A308" s="30" t="s">
        <v>66</v>
      </c>
      <c r="B308" s="31" t="s">
        <v>40</v>
      </c>
      <c r="C308" s="31">
        <v>120</v>
      </c>
      <c r="D308" s="31">
        <f>C308+3</f>
        <v>123</v>
      </c>
      <c r="E308" s="32" t="s">
        <v>30</v>
      </c>
      <c r="F308" s="33">
        <v>44513</v>
      </c>
      <c r="G308" s="33">
        <v>44513</v>
      </c>
      <c r="H308" s="34">
        <v>0.29166666666666669</v>
      </c>
      <c r="I308" s="34">
        <v>0.75</v>
      </c>
      <c r="J308" s="31" t="s">
        <v>43</v>
      </c>
      <c r="K308" s="7" t="str">
        <f>IF(A308="","",VLOOKUP(C308,AUX!$C$2:$E$23,2,1))</f>
        <v>Aparecida do Rio Doce</v>
      </c>
      <c r="L308" s="6" t="str">
        <f>IF(A308="","",VLOOKUP(C308,AUX!$C$2:$E$23,3,1))</f>
        <v>GO</v>
      </c>
    </row>
    <row r="309" spans="1:12" x14ac:dyDescent="0.3">
      <c r="A309" s="30" t="s">
        <v>66</v>
      </c>
      <c r="B309" s="31" t="s">
        <v>40</v>
      </c>
      <c r="C309" s="31">
        <v>131</v>
      </c>
      <c r="D309" s="31">
        <f>C309+3</f>
        <v>134</v>
      </c>
      <c r="E309" s="32" t="s">
        <v>30</v>
      </c>
      <c r="F309" s="33">
        <v>44513</v>
      </c>
      <c r="G309" s="33">
        <v>44513</v>
      </c>
      <c r="H309" s="34">
        <v>0.29166666666666669</v>
      </c>
      <c r="I309" s="34">
        <v>0.75</v>
      </c>
      <c r="J309" s="31" t="s">
        <v>43</v>
      </c>
      <c r="K309" s="7" t="str">
        <f>IF(A309="","",VLOOKUP(C309,AUX!$C$2:$E$23,2,1))</f>
        <v>Aparecida do Rio Doce</v>
      </c>
      <c r="L309" s="6" t="str">
        <f>IF(A309="","",VLOOKUP(C309,AUX!$C$2:$E$23,3,1))</f>
        <v>GO</v>
      </c>
    </row>
    <row r="310" spans="1:12" x14ac:dyDescent="0.3">
      <c r="A310" s="30" t="s">
        <v>66</v>
      </c>
      <c r="B310" s="31" t="s">
        <v>40</v>
      </c>
      <c r="C310" s="31">
        <v>151</v>
      </c>
      <c r="D310" s="31">
        <f>C310+3</f>
        <v>154</v>
      </c>
      <c r="E310" s="32" t="s">
        <v>30</v>
      </c>
      <c r="F310" s="33">
        <v>44513</v>
      </c>
      <c r="G310" s="33">
        <v>44513</v>
      </c>
      <c r="H310" s="34">
        <v>0.29166666666666669</v>
      </c>
      <c r="I310" s="34">
        <v>0.75</v>
      </c>
      <c r="J310" s="31" t="s">
        <v>43</v>
      </c>
      <c r="K310" s="7" t="str">
        <f>IF(A310="","",VLOOKUP(C310,AUX!$C$2:$E$23,2,1))</f>
        <v>Jataí</v>
      </c>
      <c r="L310" s="6" t="str">
        <f>IF(A310="","",VLOOKUP(C310,AUX!$C$2:$E$23,3,1))</f>
        <v>GO</v>
      </c>
    </row>
    <row r="311" spans="1:12" x14ac:dyDescent="0.3">
      <c r="A311" s="30" t="s">
        <v>66</v>
      </c>
      <c r="B311" s="31" t="s">
        <v>40</v>
      </c>
      <c r="C311" s="31">
        <v>152</v>
      </c>
      <c r="D311" s="31">
        <f>C311+3</f>
        <v>155</v>
      </c>
      <c r="E311" s="32" t="s">
        <v>30</v>
      </c>
      <c r="F311" s="33">
        <v>44513</v>
      </c>
      <c r="G311" s="33">
        <v>44513</v>
      </c>
      <c r="H311" s="34">
        <v>0.29166666666666669</v>
      </c>
      <c r="I311" s="34">
        <v>0.75</v>
      </c>
      <c r="J311" s="31" t="s">
        <v>43</v>
      </c>
      <c r="K311" s="7" t="str">
        <f>IF(A311="","",VLOOKUP(C311,AUX!$C$2:$E$23,2,1))</f>
        <v>Jataí</v>
      </c>
      <c r="L311" s="6" t="str">
        <f>IF(A311="","",VLOOKUP(C311,AUX!$C$2:$E$23,3,1))</f>
        <v>GO</v>
      </c>
    </row>
    <row r="312" spans="1:12" x14ac:dyDescent="0.3">
      <c r="A312" s="30" t="s">
        <v>66</v>
      </c>
      <c r="B312" s="31" t="s">
        <v>40</v>
      </c>
      <c r="C312" s="31">
        <v>152</v>
      </c>
      <c r="D312" s="31">
        <f>C312+3</f>
        <v>155</v>
      </c>
      <c r="E312" s="32" t="s">
        <v>30</v>
      </c>
      <c r="F312" s="33">
        <v>44514</v>
      </c>
      <c r="G312" s="33">
        <v>44514</v>
      </c>
      <c r="H312" s="34">
        <v>0.29166666666666669</v>
      </c>
      <c r="I312" s="34">
        <v>0.75</v>
      </c>
      <c r="J312" s="31" t="s">
        <v>43</v>
      </c>
      <c r="K312" s="7" t="str">
        <f>IF(A312="","",VLOOKUP(C312,AUX!$C$2:$E$23,2,1))</f>
        <v>Jataí</v>
      </c>
      <c r="L312" s="6" t="str">
        <f>IF(A312="","",VLOOKUP(C312,AUX!$C$2:$E$23,3,1))</f>
        <v>GO</v>
      </c>
    </row>
    <row r="313" spans="1:12" x14ac:dyDescent="0.3">
      <c r="A313" s="30" t="s">
        <v>66</v>
      </c>
      <c r="B313" s="31" t="s">
        <v>40</v>
      </c>
      <c r="C313" s="31">
        <v>156</v>
      </c>
      <c r="D313" s="31">
        <f>C313+3</f>
        <v>159</v>
      </c>
      <c r="E313" s="32" t="s">
        <v>30</v>
      </c>
      <c r="F313" s="33">
        <v>44514</v>
      </c>
      <c r="G313" s="33">
        <v>44514</v>
      </c>
      <c r="H313" s="34">
        <v>0.29166666666666669</v>
      </c>
      <c r="I313" s="34">
        <v>0.75</v>
      </c>
      <c r="J313" s="31" t="s">
        <v>43</v>
      </c>
      <c r="K313" s="7" t="str">
        <f>IF(A313="","",VLOOKUP(C313,AUX!$C$2:$E$23,2,1))</f>
        <v>Jataí</v>
      </c>
      <c r="L313" s="6" t="str">
        <f>IF(A313="","",VLOOKUP(C313,AUX!$C$2:$E$23,3,1))</f>
        <v>GO</v>
      </c>
    </row>
    <row r="314" spans="1:12" x14ac:dyDescent="0.3">
      <c r="A314" s="30" t="s">
        <v>66</v>
      </c>
      <c r="B314" s="31" t="s">
        <v>40</v>
      </c>
      <c r="C314" s="31">
        <v>191</v>
      </c>
      <c r="D314" s="31">
        <f>C314+3</f>
        <v>194</v>
      </c>
      <c r="E314" s="32" t="s">
        <v>30</v>
      </c>
      <c r="F314" s="33">
        <v>44514</v>
      </c>
      <c r="G314" s="33">
        <v>44514</v>
      </c>
      <c r="H314" s="34">
        <v>0.29166666666666669</v>
      </c>
      <c r="I314" s="34">
        <v>0.75</v>
      </c>
      <c r="J314" s="31" t="s">
        <v>43</v>
      </c>
      <c r="K314" s="7" t="str">
        <f>IF(A314="","",VLOOKUP(C314,AUX!$C$2:$E$23,2,1))</f>
        <v>Jataí</v>
      </c>
      <c r="L314" s="6" t="str">
        <f>IF(A314="","",VLOOKUP(C314,AUX!$C$2:$E$23,3,1))</f>
        <v>GO</v>
      </c>
    </row>
    <row r="315" spans="1:12" x14ac:dyDescent="0.3">
      <c r="A315" s="30" t="s">
        <v>45</v>
      </c>
      <c r="B315" s="31" t="s">
        <v>40</v>
      </c>
      <c r="C315" s="31">
        <v>32</v>
      </c>
      <c r="D315" s="31">
        <f>C315+3</f>
        <v>35</v>
      </c>
      <c r="E315" s="32" t="s">
        <v>30</v>
      </c>
      <c r="F315" s="33">
        <v>44512</v>
      </c>
      <c r="G315" s="33">
        <v>44512</v>
      </c>
      <c r="H315" s="34">
        <v>0.29166666666666669</v>
      </c>
      <c r="I315" s="34">
        <v>0.75</v>
      </c>
      <c r="J315" s="31" t="s">
        <v>43</v>
      </c>
      <c r="K315" s="7" t="str">
        <f>IF(A315="","",VLOOKUP(C315,AUX!$C$2:$E$23,2,1))</f>
        <v>Paranaiguara</v>
      </c>
      <c r="L315" s="6" t="str">
        <f>IF(A315="","",VLOOKUP(C315,AUX!$C$2:$E$23,3,1))</f>
        <v>GO</v>
      </c>
    </row>
    <row r="316" spans="1:12" x14ac:dyDescent="0.3">
      <c r="A316" s="30" t="s">
        <v>45</v>
      </c>
      <c r="B316" s="31" t="s">
        <v>40</v>
      </c>
      <c r="C316" s="31">
        <v>57</v>
      </c>
      <c r="D316" s="31">
        <f>C316+3</f>
        <v>60</v>
      </c>
      <c r="E316" s="32" t="s">
        <v>30</v>
      </c>
      <c r="F316" s="33">
        <v>44512</v>
      </c>
      <c r="G316" s="33">
        <v>44512</v>
      </c>
      <c r="H316" s="34">
        <v>0.29166666666666669</v>
      </c>
      <c r="I316" s="34">
        <v>0.75</v>
      </c>
      <c r="J316" s="31" t="s">
        <v>43</v>
      </c>
      <c r="K316" s="7" t="str">
        <f>IF(A316="","",VLOOKUP(C316,AUX!$C$2:$E$23,2,1))</f>
        <v>Cachoeira Alta</v>
      </c>
      <c r="L316" s="6" t="str">
        <f>IF(A316="","",VLOOKUP(C316,AUX!$C$2:$E$23,3,1))</f>
        <v>GO</v>
      </c>
    </row>
    <row r="317" spans="1:12" x14ac:dyDescent="0.3">
      <c r="A317" s="30" t="s">
        <v>45</v>
      </c>
      <c r="B317" s="31" t="s">
        <v>40</v>
      </c>
      <c r="C317" s="31">
        <v>93</v>
      </c>
      <c r="D317" s="31">
        <f>C317+3</f>
        <v>96</v>
      </c>
      <c r="E317" s="32" t="s">
        <v>30</v>
      </c>
      <c r="F317" s="33">
        <v>44512</v>
      </c>
      <c r="G317" s="33">
        <v>44512</v>
      </c>
      <c r="H317" s="34">
        <v>0.29166666666666669</v>
      </c>
      <c r="I317" s="34">
        <v>0.75</v>
      </c>
      <c r="J317" s="31" t="s">
        <v>43</v>
      </c>
      <c r="K317" s="7" t="str">
        <f>IF(A317="","",VLOOKUP(C317,AUX!$C$2:$E$23,2,1))</f>
        <v>Cachoeira Alta</v>
      </c>
      <c r="L317" s="6" t="str">
        <f>IF(A317="","",VLOOKUP(C317,AUX!$C$2:$E$23,3,1))</f>
        <v>GO</v>
      </c>
    </row>
    <row r="318" spans="1:12" x14ac:dyDescent="0.3">
      <c r="A318" s="30" t="s">
        <v>45</v>
      </c>
      <c r="B318" s="31" t="s">
        <v>40</v>
      </c>
      <c r="C318" s="31">
        <v>120</v>
      </c>
      <c r="D318" s="31">
        <f>C318+3</f>
        <v>123</v>
      </c>
      <c r="E318" s="32" t="s">
        <v>30</v>
      </c>
      <c r="F318" s="33">
        <v>44513</v>
      </c>
      <c r="G318" s="33">
        <v>44513</v>
      </c>
      <c r="H318" s="34">
        <v>0.29166666666666669</v>
      </c>
      <c r="I318" s="34">
        <v>0.75</v>
      </c>
      <c r="J318" s="31" t="s">
        <v>43</v>
      </c>
      <c r="K318" s="7" t="str">
        <f>IF(A318="","",VLOOKUP(C318,AUX!$C$2:$E$23,2,1))</f>
        <v>Aparecida do Rio Doce</v>
      </c>
      <c r="L318" s="6" t="str">
        <f>IF(A318="","",VLOOKUP(C318,AUX!$C$2:$E$23,3,1))</f>
        <v>GO</v>
      </c>
    </row>
    <row r="319" spans="1:12" x14ac:dyDescent="0.3">
      <c r="A319" s="30" t="s">
        <v>45</v>
      </c>
      <c r="B319" s="31" t="s">
        <v>40</v>
      </c>
      <c r="C319" s="31">
        <v>131</v>
      </c>
      <c r="D319" s="31">
        <f>C319+3</f>
        <v>134</v>
      </c>
      <c r="E319" s="32" t="s">
        <v>30</v>
      </c>
      <c r="F319" s="33">
        <v>44513</v>
      </c>
      <c r="G319" s="33">
        <v>44513</v>
      </c>
      <c r="H319" s="34">
        <v>0.29166666666666669</v>
      </c>
      <c r="I319" s="34">
        <v>0.75</v>
      </c>
      <c r="J319" s="31" t="s">
        <v>43</v>
      </c>
      <c r="K319" s="7" t="str">
        <f>IF(A319="","",VLOOKUP(C319,AUX!$C$2:$E$23,2,1))</f>
        <v>Aparecida do Rio Doce</v>
      </c>
      <c r="L319" s="6" t="str">
        <f>IF(A319="","",VLOOKUP(C319,AUX!$C$2:$E$23,3,1))</f>
        <v>GO</v>
      </c>
    </row>
    <row r="320" spans="1:12" x14ac:dyDescent="0.3">
      <c r="A320" s="30" t="s">
        <v>45</v>
      </c>
      <c r="B320" s="31" t="s">
        <v>40</v>
      </c>
      <c r="C320" s="31">
        <v>151</v>
      </c>
      <c r="D320" s="31">
        <f>C320+3</f>
        <v>154</v>
      </c>
      <c r="E320" s="32" t="s">
        <v>30</v>
      </c>
      <c r="F320" s="33">
        <v>44513</v>
      </c>
      <c r="G320" s="33">
        <v>44513</v>
      </c>
      <c r="H320" s="34">
        <v>0.29166666666666669</v>
      </c>
      <c r="I320" s="34">
        <v>0.75</v>
      </c>
      <c r="J320" s="31" t="s">
        <v>43</v>
      </c>
      <c r="K320" s="7" t="str">
        <f>IF(A320="","",VLOOKUP(C320,AUX!$C$2:$E$23,2,1))</f>
        <v>Jataí</v>
      </c>
      <c r="L320" s="6" t="str">
        <f>IF(A320="","",VLOOKUP(C320,AUX!$C$2:$E$23,3,1))</f>
        <v>GO</v>
      </c>
    </row>
    <row r="321" spans="1:12" x14ac:dyDescent="0.3">
      <c r="A321" s="30" t="s">
        <v>45</v>
      </c>
      <c r="B321" s="31" t="s">
        <v>40</v>
      </c>
      <c r="C321" s="31">
        <v>152</v>
      </c>
      <c r="D321" s="31">
        <f>C321+3</f>
        <v>155</v>
      </c>
      <c r="E321" s="32" t="s">
        <v>30</v>
      </c>
      <c r="F321" s="33">
        <v>44513</v>
      </c>
      <c r="G321" s="33">
        <v>44513</v>
      </c>
      <c r="H321" s="34">
        <v>0.29166666666666669</v>
      </c>
      <c r="I321" s="34">
        <v>0.75</v>
      </c>
      <c r="J321" s="31" t="s">
        <v>43</v>
      </c>
      <c r="K321" s="7" t="str">
        <f>IF(A321="","",VLOOKUP(C321,AUX!$C$2:$E$23,2,1))</f>
        <v>Jataí</v>
      </c>
      <c r="L321" s="6" t="str">
        <f>IF(A321="","",VLOOKUP(C321,AUX!$C$2:$E$23,3,1))</f>
        <v>GO</v>
      </c>
    </row>
    <row r="322" spans="1:12" x14ac:dyDescent="0.3">
      <c r="A322" s="30" t="s">
        <v>45</v>
      </c>
      <c r="B322" s="31" t="s">
        <v>40</v>
      </c>
      <c r="C322" s="31">
        <v>152</v>
      </c>
      <c r="D322" s="31">
        <f>C322+3</f>
        <v>155</v>
      </c>
      <c r="E322" s="32" t="s">
        <v>30</v>
      </c>
      <c r="F322" s="33">
        <v>44514</v>
      </c>
      <c r="G322" s="33">
        <v>44514</v>
      </c>
      <c r="H322" s="34">
        <v>0.29166666666666669</v>
      </c>
      <c r="I322" s="34">
        <v>0.75</v>
      </c>
      <c r="J322" s="31" t="s">
        <v>43</v>
      </c>
      <c r="K322" s="7" t="str">
        <f>IF(A322="","",VLOOKUP(C322,AUX!$C$2:$E$23,2,1))</f>
        <v>Jataí</v>
      </c>
      <c r="L322" s="6" t="str">
        <f>IF(A322="","",VLOOKUP(C322,AUX!$C$2:$E$23,3,1))</f>
        <v>GO</v>
      </c>
    </row>
    <row r="323" spans="1:12" x14ac:dyDescent="0.3">
      <c r="A323" s="30" t="s">
        <v>45</v>
      </c>
      <c r="B323" s="31" t="s">
        <v>40</v>
      </c>
      <c r="C323" s="31">
        <v>156</v>
      </c>
      <c r="D323" s="31">
        <f>C323+3</f>
        <v>159</v>
      </c>
      <c r="E323" s="32" t="s">
        <v>30</v>
      </c>
      <c r="F323" s="33">
        <v>44514</v>
      </c>
      <c r="G323" s="33">
        <v>44514</v>
      </c>
      <c r="H323" s="34">
        <v>0.29166666666666669</v>
      </c>
      <c r="I323" s="34">
        <v>0.75</v>
      </c>
      <c r="J323" s="31" t="s">
        <v>43</v>
      </c>
      <c r="K323" s="7" t="str">
        <f>IF(A323="","",VLOOKUP(C323,AUX!$C$2:$E$23,2,1))</f>
        <v>Jataí</v>
      </c>
      <c r="L323" s="6" t="str">
        <f>IF(A323="","",VLOOKUP(C323,AUX!$C$2:$E$23,3,1))</f>
        <v>GO</v>
      </c>
    </row>
    <row r="324" spans="1:12" x14ac:dyDescent="0.3">
      <c r="A324" s="30" t="s">
        <v>45</v>
      </c>
      <c r="B324" s="31" t="s">
        <v>40</v>
      </c>
      <c r="C324" s="31">
        <v>191</v>
      </c>
      <c r="D324" s="31">
        <f>C324+3</f>
        <v>194</v>
      </c>
      <c r="E324" s="32" t="s">
        <v>30</v>
      </c>
      <c r="F324" s="33">
        <v>44514</v>
      </c>
      <c r="G324" s="33">
        <v>44514</v>
      </c>
      <c r="H324" s="34">
        <v>0.29166666666666669</v>
      </c>
      <c r="I324" s="34">
        <v>0.75</v>
      </c>
      <c r="J324" s="31" t="s">
        <v>43</v>
      </c>
      <c r="K324" s="7" t="str">
        <f>IF(A324="","",VLOOKUP(C324,AUX!$C$2:$E$23,2,1))</f>
        <v>Jataí</v>
      </c>
      <c r="L324" s="6" t="str">
        <f>IF(A324="","",VLOOKUP(C324,AUX!$C$2:$E$23,3,1))</f>
        <v>GO</v>
      </c>
    </row>
    <row r="325" spans="1:12" x14ac:dyDescent="0.3">
      <c r="A325" s="14" t="s">
        <v>46</v>
      </c>
      <c r="B325" s="13" t="s">
        <v>40</v>
      </c>
      <c r="C325" s="13">
        <v>180</v>
      </c>
      <c r="D325" s="13">
        <v>192</v>
      </c>
      <c r="E325" s="16" t="s">
        <v>30</v>
      </c>
      <c r="F325" s="11">
        <v>44515</v>
      </c>
      <c r="G325" s="11">
        <f>F325+6</f>
        <v>44521</v>
      </c>
      <c r="H325" s="15">
        <v>0.29166666666666669</v>
      </c>
      <c r="I325" s="15">
        <v>0.75</v>
      </c>
      <c r="J325" s="13" t="s">
        <v>3</v>
      </c>
      <c r="K325" s="7" t="str">
        <f>IF(A325="","",VLOOKUP(C325,AUX!$C$2:$E$23,2,1))</f>
        <v>Jataí</v>
      </c>
      <c r="L325" s="6" t="str">
        <f>IF(A325="","",VLOOKUP(C325,AUX!$C$2:$E$23,3,1))</f>
        <v>GO</v>
      </c>
    </row>
    <row r="326" spans="1:12" x14ac:dyDescent="0.3">
      <c r="A326" s="14" t="s">
        <v>50</v>
      </c>
      <c r="B326" s="13" t="s">
        <v>40</v>
      </c>
      <c r="C326" s="13">
        <v>162</v>
      </c>
      <c r="D326" s="13">
        <v>192</v>
      </c>
      <c r="E326" s="16" t="s">
        <v>30</v>
      </c>
      <c r="F326" s="11">
        <v>44515</v>
      </c>
      <c r="G326" s="11">
        <f>F326+6</f>
        <v>44521</v>
      </c>
      <c r="H326" s="15">
        <v>0.29166666666666669</v>
      </c>
      <c r="I326" s="15">
        <v>0.75</v>
      </c>
      <c r="J326" s="13" t="s">
        <v>3</v>
      </c>
      <c r="K326" s="7" t="str">
        <f>IF(A326="","",VLOOKUP(C326,AUX!$C$2:$E$23,2,1))</f>
        <v>Jataí</v>
      </c>
      <c r="L326" s="6" t="str">
        <f>IF(A326="","",VLOOKUP(C326,AUX!$C$2:$E$23,3,1))</f>
        <v>GO</v>
      </c>
    </row>
    <row r="327" spans="1:12" x14ac:dyDescent="0.3">
      <c r="A327" s="14" t="s">
        <v>67</v>
      </c>
      <c r="B327" s="13" t="s">
        <v>40</v>
      </c>
      <c r="C327" s="13">
        <v>187</v>
      </c>
      <c r="D327" s="13">
        <v>190</v>
      </c>
      <c r="E327" s="16" t="s">
        <v>30</v>
      </c>
      <c r="F327" s="11">
        <v>44515</v>
      </c>
      <c r="G327" s="11">
        <f>F327+6</f>
        <v>44521</v>
      </c>
      <c r="H327" s="15">
        <v>0.29166666666666669</v>
      </c>
      <c r="I327" s="15">
        <v>0.75</v>
      </c>
      <c r="J327" s="13" t="s">
        <v>3</v>
      </c>
      <c r="K327" s="7" t="str">
        <f>IF(A327="","",VLOOKUP(C327,AUX!$C$2:$E$23,2,1))</f>
        <v>Jataí</v>
      </c>
      <c r="L327" s="6" t="str">
        <f>IF(A327="","",VLOOKUP(C327,AUX!$C$2:$E$23,3,1))</f>
        <v>GO</v>
      </c>
    </row>
    <row r="328" spans="1:12" x14ac:dyDescent="0.3">
      <c r="A328" s="14" t="s">
        <v>47</v>
      </c>
      <c r="B328" s="13" t="s">
        <v>40</v>
      </c>
      <c r="C328" s="13">
        <v>175</v>
      </c>
      <c r="D328" s="13">
        <v>176</v>
      </c>
      <c r="E328" s="16" t="s">
        <v>30</v>
      </c>
      <c r="F328" s="11">
        <v>44515</v>
      </c>
      <c r="G328" s="11">
        <f>F328+6</f>
        <v>44521</v>
      </c>
      <c r="H328" s="15">
        <v>0.29166666666666669</v>
      </c>
      <c r="I328" s="15">
        <v>0.75</v>
      </c>
      <c r="J328" s="13" t="s">
        <v>3</v>
      </c>
      <c r="K328" s="7" t="str">
        <f>IF(A328="","",VLOOKUP(C328,AUX!$C$2:$E$23,2,1))</f>
        <v>Jataí</v>
      </c>
      <c r="L328" s="6" t="str">
        <f>IF(A328="","",VLOOKUP(C328,AUX!$C$2:$E$23,3,1))</f>
        <v>GO</v>
      </c>
    </row>
    <row r="329" spans="1:12" x14ac:dyDescent="0.3">
      <c r="A329" s="14" t="s">
        <v>48</v>
      </c>
      <c r="B329" s="13" t="s">
        <v>40</v>
      </c>
      <c r="C329" s="13">
        <v>162</v>
      </c>
      <c r="D329" s="13">
        <v>192</v>
      </c>
      <c r="E329" s="16" t="s">
        <v>30</v>
      </c>
      <c r="F329" s="11">
        <v>44515</v>
      </c>
      <c r="G329" s="11">
        <f>F329+6</f>
        <v>44521</v>
      </c>
      <c r="H329" s="15">
        <v>0.29166666666666669</v>
      </c>
      <c r="I329" s="15">
        <v>0.75</v>
      </c>
      <c r="J329" s="13" t="s">
        <v>3</v>
      </c>
      <c r="K329" s="7" t="str">
        <f>IF(A329="","",VLOOKUP(C329,AUX!$C$2:$E$23,2,1))</f>
        <v>Jataí</v>
      </c>
      <c r="L329" s="6" t="str">
        <f>IF(A329="","",VLOOKUP(C329,AUX!$C$2:$E$23,3,1))</f>
        <v>GO</v>
      </c>
    </row>
    <row r="330" spans="1:12" x14ac:dyDescent="0.3">
      <c r="A330" s="14" t="s">
        <v>49</v>
      </c>
      <c r="B330" s="13" t="s">
        <v>40</v>
      </c>
      <c r="C330" s="13">
        <v>50</v>
      </c>
      <c r="D330" s="13">
        <v>162</v>
      </c>
      <c r="E330" s="16" t="s">
        <v>30</v>
      </c>
      <c r="F330" s="11">
        <v>44515</v>
      </c>
      <c r="G330" s="11">
        <f>F330+6</f>
        <v>44521</v>
      </c>
      <c r="H330" s="15">
        <v>0.29166666666666669</v>
      </c>
      <c r="I330" s="15">
        <v>0.75</v>
      </c>
      <c r="J330" s="13" t="s">
        <v>3</v>
      </c>
      <c r="K330" s="7" t="str">
        <f>IF(A330="","",VLOOKUP(C330,AUX!$C$2:$E$23,2,1))</f>
        <v>Cachoeira Alta</v>
      </c>
      <c r="L330" s="6" t="str">
        <f>IF(A330="","",VLOOKUP(C330,AUX!$C$2:$E$23,3,1))</f>
        <v>GO</v>
      </c>
    </row>
    <row r="331" spans="1:12" x14ac:dyDescent="0.3">
      <c r="A331" s="14" t="s">
        <v>68</v>
      </c>
      <c r="B331" s="13" t="s">
        <v>40</v>
      </c>
      <c r="C331" s="13">
        <v>188</v>
      </c>
      <c r="D331" s="13">
        <v>190</v>
      </c>
      <c r="E331" s="16" t="s">
        <v>30</v>
      </c>
      <c r="F331" s="11">
        <v>44515</v>
      </c>
      <c r="G331" s="11">
        <f>F331+6</f>
        <v>44521</v>
      </c>
      <c r="H331" s="15">
        <v>0.29166666666666669</v>
      </c>
      <c r="I331" s="15">
        <v>0.75</v>
      </c>
      <c r="J331" s="13" t="s">
        <v>3</v>
      </c>
      <c r="K331" s="7" t="str">
        <f>IF(A331="","",VLOOKUP(C331,AUX!$C$2:$E$23,2,1))</f>
        <v>Jataí</v>
      </c>
      <c r="L331" s="6" t="str">
        <f>IF(A331="","",VLOOKUP(C331,AUX!$C$2:$E$23,3,1))</f>
        <v>GO</v>
      </c>
    </row>
    <row r="332" spans="1:12" x14ac:dyDescent="0.3">
      <c r="A332" s="8" t="s">
        <v>45</v>
      </c>
      <c r="B332" s="13" t="s">
        <v>40</v>
      </c>
      <c r="C332" s="13">
        <v>180</v>
      </c>
      <c r="D332" s="13">
        <v>192</v>
      </c>
      <c r="E332" s="16" t="s">
        <v>30</v>
      </c>
      <c r="F332" s="11">
        <v>44515</v>
      </c>
      <c r="G332" s="11">
        <f>F332+6</f>
        <v>44521</v>
      </c>
      <c r="H332" s="15">
        <v>0.29166666666666669</v>
      </c>
      <c r="I332" s="15">
        <v>0.75</v>
      </c>
      <c r="J332" s="13" t="s">
        <v>3</v>
      </c>
      <c r="K332" s="7" t="str">
        <f>IF(A332="","",VLOOKUP(C332,AUX!$C$2:$E$23,2,1))</f>
        <v>Jataí</v>
      </c>
      <c r="L332" s="6" t="str">
        <f>IF(A332="","",VLOOKUP(C332,AUX!$C$2:$E$23,3,1))</f>
        <v>GO</v>
      </c>
    </row>
    <row r="333" spans="1:12" x14ac:dyDescent="0.3">
      <c r="A333" s="8" t="s">
        <v>45</v>
      </c>
      <c r="B333" s="13" t="s">
        <v>40</v>
      </c>
      <c r="C333" s="13">
        <v>162</v>
      </c>
      <c r="D333" s="13">
        <v>192</v>
      </c>
      <c r="E333" s="16" t="s">
        <v>30</v>
      </c>
      <c r="F333" s="11">
        <v>44515</v>
      </c>
      <c r="G333" s="11">
        <f>F333+6</f>
        <v>44521</v>
      </c>
      <c r="H333" s="15">
        <v>0.29166666666666669</v>
      </c>
      <c r="I333" s="15">
        <v>0.75</v>
      </c>
      <c r="J333" s="13" t="s">
        <v>3</v>
      </c>
      <c r="K333" s="7" t="str">
        <f>IF(A333="","",VLOOKUP(C333,AUX!$C$2:$E$23,2,1))</f>
        <v>Jataí</v>
      </c>
      <c r="L333" s="6" t="str">
        <f>IF(A333="","",VLOOKUP(C333,AUX!$C$2:$E$23,3,1))</f>
        <v>GO</v>
      </c>
    </row>
    <row r="334" spans="1:12" x14ac:dyDescent="0.3">
      <c r="A334" s="8" t="s">
        <v>45</v>
      </c>
      <c r="B334" s="13" t="s">
        <v>40</v>
      </c>
      <c r="C334" s="13">
        <v>187</v>
      </c>
      <c r="D334" s="13">
        <v>190</v>
      </c>
      <c r="E334" s="16" t="s">
        <v>30</v>
      </c>
      <c r="F334" s="11">
        <v>44515</v>
      </c>
      <c r="G334" s="11">
        <f>F334+6</f>
        <v>44521</v>
      </c>
      <c r="H334" s="15">
        <v>0.29166666666666669</v>
      </c>
      <c r="I334" s="15">
        <v>0.75</v>
      </c>
      <c r="J334" s="13" t="s">
        <v>3</v>
      </c>
      <c r="K334" s="7" t="str">
        <f>IF(A334="","",VLOOKUP(C334,AUX!$C$2:$E$23,2,1))</f>
        <v>Jataí</v>
      </c>
      <c r="L334" s="6" t="str">
        <f>IF(A334="","",VLOOKUP(C334,AUX!$C$2:$E$23,3,1))</f>
        <v>GO</v>
      </c>
    </row>
    <row r="335" spans="1:12" x14ac:dyDescent="0.3">
      <c r="A335" s="8" t="s">
        <v>45</v>
      </c>
      <c r="B335" s="13" t="s">
        <v>40</v>
      </c>
      <c r="C335" s="13">
        <v>175</v>
      </c>
      <c r="D335" s="13">
        <v>176</v>
      </c>
      <c r="E335" s="16" t="s">
        <v>30</v>
      </c>
      <c r="F335" s="11">
        <v>44515</v>
      </c>
      <c r="G335" s="11">
        <f>F335+6</f>
        <v>44521</v>
      </c>
      <c r="H335" s="15">
        <v>0.29166666666666669</v>
      </c>
      <c r="I335" s="15">
        <v>0.75</v>
      </c>
      <c r="J335" s="13" t="s">
        <v>3</v>
      </c>
      <c r="K335" s="7" t="str">
        <f>IF(A335="","",VLOOKUP(C335,AUX!$C$2:$E$23,2,1))</f>
        <v>Jataí</v>
      </c>
      <c r="L335" s="6" t="str">
        <f>IF(A335="","",VLOOKUP(C335,AUX!$C$2:$E$23,3,1))</f>
        <v>GO</v>
      </c>
    </row>
    <row r="336" spans="1:12" x14ac:dyDescent="0.3">
      <c r="A336" s="8" t="s">
        <v>45</v>
      </c>
      <c r="B336" s="13" t="s">
        <v>40</v>
      </c>
      <c r="C336" s="13">
        <v>162</v>
      </c>
      <c r="D336" s="13">
        <v>192</v>
      </c>
      <c r="E336" s="16" t="s">
        <v>30</v>
      </c>
      <c r="F336" s="11">
        <v>44515</v>
      </c>
      <c r="G336" s="11">
        <f>F336+6</f>
        <v>44521</v>
      </c>
      <c r="H336" s="15">
        <v>0.29166666666666669</v>
      </c>
      <c r="I336" s="15">
        <v>0.75</v>
      </c>
      <c r="J336" s="13" t="s">
        <v>3</v>
      </c>
      <c r="K336" s="7" t="str">
        <f>IF(A336="","",VLOOKUP(C336,AUX!$C$2:$E$23,2,1))</f>
        <v>Jataí</v>
      </c>
      <c r="L336" s="6" t="str">
        <f>IF(A336="","",VLOOKUP(C336,AUX!$C$2:$E$23,3,1))</f>
        <v>GO</v>
      </c>
    </row>
    <row r="337" spans="1:12" x14ac:dyDescent="0.3">
      <c r="A337" s="8" t="s">
        <v>45</v>
      </c>
      <c r="B337" s="13" t="s">
        <v>40</v>
      </c>
      <c r="C337" s="13">
        <v>50</v>
      </c>
      <c r="D337" s="13">
        <v>162</v>
      </c>
      <c r="E337" s="16" t="s">
        <v>30</v>
      </c>
      <c r="F337" s="11">
        <v>44515</v>
      </c>
      <c r="G337" s="11">
        <f>F337+6</f>
        <v>44521</v>
      </c>
      <c r="H337" s="15">
        <v>0.29166666666666669</v>
      </c>
      <c r="I337" s="15">
        <v>0.75</v>
      </c>
      <c r="J337" s="13" t="s">
        <v>3</v>
      </c>
      <c r="K337" s="7" t="str">
        <f>IF(A337="","",VLOOKUP(C337,AUX!$C$2:$E$23,2,1))</f>
        <v>Cachoeira Alta</v>
      </c>
      <c r="L337" s="6" t="str">
        <f>IF(A337="","",VLOOKUP(C337,AUX!$C$2:$E$23,3,1))</f>
        <v>GO</v>
      </c>
    </row>
    <row r="338" spans="1:12" x14ac:dyDescent="0.3">
      <c r="A338" s="8" t="s">
        <v>45</v>
      </c>
      <c r="B338" s="13" t="s">
        <v>40</v>
      </c>
      <c r="C338" s="13">
        <v>188</v>
      </c>
      <c r="D338" s="13">
        <v>190</v>
      </c>
      <c r="E338" s="16" t="s">
        <v>30</v>
      </c>
      <c r="F338" s="11">
        <v>44515</v>
      </c>
      <c r="G338" s="11">
        <f>F338+6</f>
        <v>44521</v>
      </c>
      <c r="H338" s="15">
        <v>0.29166666666666669</v>
      </c>
      <c r="I338" s="15">
        <v>0.75</v>
      </c>
      <c r="J338" s="13" t="s">
        <v>3</v>
      </c>
      <c r="K338" s="7" t="str">
        <f>IF(A338="","",VLOOKUP(C338,AUX!$C$2:$E$23,2,1))</f>
        <v>Jataí</v>
      </c>
      <c r="L338" s="6" t="str">
        <f>IF(A338="","",VLOOKUP(C338,AUX!$C$2:$E$23,3,1))</f>
        <v>GO</v>
      </c>
    </row>
    <row r="339" spans="1:12" x14ac:dyDescent="0.3">
      <c r="A339" s="8" t="s">
        <v>55</v>
      </c>
      <c r="B339" s="9" t="s">
        <v>40</v>
      </c>
      <c r="C339" s="9">
        <v>136</v>
      </c>
      <c r="D339" s="9">
        <v>136</v>
      </c>
      <c r="E339" s="17" t="s">
        <v>30</v>
      </c>
      <c r="F339" s="19">
        <v>44515</v>
      </c>
      <c r="G339" s="19">
        <v>44521</v>
      </c>
      <c r="H339" s="15">
        <v>0.29166666666666702</v>
      </c>
      <c r="I339" s="15">
        <v>0.70833333333333337</v>
      </c>
      <c r="J339" s="9" t="s">
        <v>51</v>
      </c>
      <c r="K339" s="7" t="str">
        <f>IF(A339="","",VLOOKUP(C339,AUX!$C$2:$E$23,2,1))</f>
        <v>Aparecida do Rio Doce</v>
      </c>
      <c r="L339" s="6" t="str">
        <f>IF(A339="","",VLOOKUP(C339,AUX!$C$2:$E$23,3,1))</f>
        <v>GO</v>
      </c>
    </row>
    <row r="340" spans="1:12" x14ac:dyDescent="0.3">
      <c r="A340" s="8" t="s">
        <v>56</v>
      </c>
      <c r="B340" s="9" t="s">
        <v>40</v>
      </c>
      <c r="C340" s="9">
        <v>136</v>
      </c>
      <c r="D340" s="9">
        <v>136</v>
      </c>
      <c r="E340" s="17" t="s">
        <v>30</v>
      </c>
      <c r="F340" s="19">
        <v>44515</v>
      </c>
      <c r="G340" s="19">
        <v>44521</v>
      </c>
      <c r="H340" s="15">
        <v>0.29166666666666702</v>
      </c>
      <c r="I340" s="15">
        <v>0.70833333333333337</v>
      </c>
      <c r="J340" s="9" t="s">
        <v>51</v>
      </c>
      <c r="K340" s="7" t="str">
        <f>IF(A340="","",VLOOKUP(C340,AUX!$C$2:$E$23,2,1))</f>
        <v>Aparecida do Rio Doce</v>
      </c>
      <c r="L340" s="6" t="str">
        <f>IF(A340="","",VLOOKUP(C340,AUX!$C$2:$E$23,3,1))</f>
        <v>GO</v>
      </c>
    </row>
    <row r="341" spans="1:12" x14ac:dyDescent="0.3">
      <c r="A341" s="8" t="s">
        <v>57</v>
      </c>
      <c r="B341" s="9" t="s">
        <v>40</v>
      </c>
      <c r="C341" s="9">
        <v>136</v>
      </c>
      <c r="D341" s="9">
        <v>136</v>
      </c>
      <c r="E341" s="17" t="s">
        <v>30</v>
      </c>
      <c r="F341" s="19">
        <v>44515</v>
      </c>
      <c r="G341" s="19">
        <v>44521</v>
      </c>
      <c r="H341" s="15">
        <v>0.29166666666666702</v>
      </c>
      <c r="I341" s="15">
        <v>0.70833333333333337</v>
      </c>
      <c r="J341" s="9" t="s">
        <v>51</v>
      </c>
      <c r="K341" s="7" t="str">
        <f>IF(A341="","",VLOOKUP(C341,AUX!$C$2:$E$23,2,1))</f>
        <v>Aparecida do Rio Doce</v>
      </c>
      <c r="L341" s="6" t="str">
        <f>IF(A341="","",VLOOKUP(C341,AUX!$C$2:$E$23,3,1))</f>
        <v>GO</v>
      </c>
    </row>
    <row r="342" spans="1:12" x14ac:dyDescent="0.3">
      <c r="A342" s="8" t="s">
        <v>59</v>
      </c>
      <c r="B342" s="9" t="s">
        <v>40</v>
      </c>
      <c r="C342" s="9">
        <v>136</v>
      </c>
      <c r="D342" s="9">
        <v>136</v>
      </c>
      <c r="E342" s="17" t="s">
        <v>30</v>
      </c>
      <c r="F342" s="19">
        <v>44515</v>
      </c>
      <c r="G342" s="19">
        <v>44521</v>
      </c>
      <c r="H342" s="15">
        <v>0.29166666666666702</v>
      </c>
      <c r="I342" s="15">
        <v>0.70833333333333337</v>
      </c>
      <c r="J342" s="9" t="s">
        <v>51</v>
      </c>
      <c r="K342" s="7" t="str">
        <f>IF(A342="","",VLOOKUP(C342,AUX!$C$2:$E$23,2,1))</f>
        <v>Aparecida do Rio Doce</v>
      </c>
      <c r="L342" s="6" t="str">
        <f>IF(A342="","",VLOOKUP(C342,AUX!$C$2:$E$23,3,1))</f>
        <v>GO</v>
      </c>
    </row>
    <row r="343" spans="1:12" x14ac:dyDescent="0.3">
      <c r="A343" s="8" t="s">
        <v>62</v>
      </c>
      <c r="B343" s="9" t="s">
        <v>40</v>
      </c>
      <c r="C343" s="9">
        <v>56</v>
      </c>
      <c r="D343" s="9">
        <v>56</v>
      </c>
      <c r="E343" s="17" t="s">
        <v>30</v>
      </c>
      <c r="F343" s="19">
        <v>44515</v>
      </c>
      <c r="G343" s="19">
        <v>44521</v>
      </c>
      <c r="H343" s="15">
        <v>0.29166666666666702</v>
      </c>
      <c r="I343" s="15">
        <v>0.70833333333333337</v>
      </c>
      <c r="J343" s="9" t="s">
        <v>51</v>
      </c>
      <c r="K343" s="7" t="str">
        <f>IF(A343="","",VLOOKUP(C343,AUX!$C$2:$E$23,2,1))</f>
        <v>Cachoeira Alta</v>
      </c>
      <c r="L343" s="6" t="str">
        <f>IF(A343="","",VLOOKUP(C343,AUX!$C$2:$E$23,3,1))</f>
        <v>GO</v>
      </c>
    </row>
    <row r="344" spans="1:12" x14ac:dyDescent="0.3">
      <c r="A344" s="8" t="s">
        <v>60</v>
      </c>
      <c r="B344" s="9" t="s">
        <v>40</v>
      </c>
      <c r="C344" s="9">
        <v>56</v>
      </c>
      <c r="D344" s="9">
        <v>56</v>
      </c>
      <c r="E344" s="17" t="s">
        <v>30</v>
      </c>
      <c r="F344" s="19">
        <v>44515</v>
      </c>
      <c r="G344" s="19">
        <v>44521</v>
      </c>
      <c r="H344" s="15">
        <v>0.29166666666666702</v>
      </c>
      <c r="I344" s="15">
        <v>0.70833333333333337</v>
      </c>
      <c r="J344" s="9" t="s">
        <v>51</v>
      </c>
      <c r="K344" s="7" t="str">
        <f>IF(A344="","",VLOOKUP(C344,AUX!$C$2:$E$23,2,1))</f>
        <v>Cachoeira Alta</v>
      </c>
      <c r="L344" s="6" t="str">
        <f>IF(A344="","",VLOOKUP(C344,AUX!$C$2:$E$23,3,1))</f>
        <v>GO</v>
      </c>
    </row>
    <row r="345" spans="1:12" x14ac:dyDescent="0.3">
      <c r="A345" s="8" t="s">
        <v>53</v>
      </c>
      <c r="B345" s="9" t="s">
        <v>40</v>
      </c>
      <c r="C345" s="9">
        <v>56</v>
      </c>
      <c r="D345" s="9">
        <v>56</v>
      </c>
      <c r="E345" s="17" t="s">
        <v>30</v>
      </c>
      <c r="F345" s="19">
        <v>44515</v>
      </c>
      <c r="G345" s="19">
        <v>44521</v>
      </c>
      <c r="H345" s="15">
        <v>0.29166666666666702</v>
      </c>
      <c r="I345" s="15">
        <v>0.70833333333333337</v>
      </c>
      <c r="J345" s="9" t="s">
        <v>51</v>
      </c>
      <c r="K345" s="7" t="str">
        <f>IF(A345="","",VLOOKUP(C345,AUX!$C$2:$E$23,2,1))</f>
        <v>Cachoeira Alta</v>
      </c>
      <c r="L345" s="6" t="str">
        <f>IF(A345="","",VLOOKUP(C345,AUX!$C$2:$E$23,3,1))</f>
        <v>GO</v>
      </c>
    </row>
    <row r="346" spans="1:12" x14ac:dyDescent="0.3">
      <c r="A346" s="8" t="s">
        <v>61</v>
      </c>
      <c r="B346" s="9" t="s">
        <v>40</v>
      </c>
      <c r="C346" s="9">
        <v>56</v>
      </c>
      <c r="D346" s="9">
        <v>56</v>
      </c>
      <c r="E346" s="17" t="s">
        <v>30</v>
      </c>
      <c r="F346" s="19">
        <v>44515</v>
      </c>
      <c r="G346" s="19">
        <v>44521</v>
      </c>
      <c r="H346" s="15">
        <v>0.29166666666666702</v>
      </c>
      <c r="I346" s="15">
        <v>0.70833333333333337</v>
      </c>
      <c r="J346" s="9" t="s">
        <v>51</v>
      </c>
      <c r="K346" s="7" t="str">
        <f>IF(A346="","",VLOOKUP(C346,AUX!$C$2:$E$23,2,1))</f>
        <v>Cachoeira Alta</v>
      </c>
      <c r="L346" s="6" t="str">
        <f>IF(A346="","",VLOOKUP(C346,AUX!$C$2:$E$23,3,1))</f>
        <v>GO</v>
      </c>
    </row>
    <row r="347" spans="1:12" x14ac:dyDescent="0.3">
      <c r="A347" s="8" t="s">
        <v>45</v>
      </c>
      <c r="B347" s="9" t="s">
        <v>40</v>
      </c>
      <c r="C347" s="9">
        <v>136</v>
      </c>
      <c r="D347" s="9">
        <v>136</v>
      </c>
      <c r="E347" s="17" t="s">
        <v>30</v>
      </c>
      <c r="F347" s="19">
        <v>44515</v>
      </c>
      <c r="G347" s="19">
        <v>44521</v>
      </c>
      <c r="H347" s="15">
        <v>0.29166666666666702</v>
      </c>
      <c r="I347" s="15">
        <v>0.70833333333333337</v>
      </c>
      <c r="J347" s="9" t="s">
        <v>51</v>
      </c>
      <c r="K347" s="7" t="str">
        <f>IF(A347="","",VLOOKUP(C347,AUX!$C$2:$E$23,2,1))</f>
        <v>Aparecida do Rio Doce</v>
      </c>
      <c r="L347" s="6" t="str">
        <f>IF(A347="","",VLOOKUP(C347,AUX!$C$2:$E$23,3,1))</f>
        <v>GO</v>
      </c>
    </row>
    <row r="348" spans="1:12" x14ac:dyDescent="0.3">
      <c r="A348" s="8" t="s">
        <v>45</v>
      </c>
      <c r="B348" s="9" t="s">
        <v>40</v>
      </c>
      <c r="C348" s="9">
        <v>136</v>
      </c>
      <c r="D348" s="9">
        <v>136</v>
      </c>
      <c r="E348" s="17" t="s">
        <v>30</v>
      </c>
      <c r="F348" s="19">
        <v>44515</v>
      </c>
      <c r="G348" s="19">
        <v>44521</v>
      </c>
      <c r="H348" s="15">
        <v>0.29166666666666702</v>
      </c>
      <c r="I348" s="15">
        <v>0.70833333333333337</v>
      </c>
      <c r="J348" s="9" t="s">
        <v>51</v>
      </c>
      <c r="K348" s="7" t="str">
        <f>IF(A348="","",VLOOKUP(C348,AUX!$C$2:$E$23,2,1))</f>
        <v>Aparecida do Rio Doce</v>
      </c>
      <c r="L348" s="6" t="str">
        <f>IF(A348="","",VLOOKUP(C348,AUX!$C$2:$E$23,3,1))</f>
        <v>GO</v>
      </c>
    </row>
    <row r="349" spans="1:12" x14ac:dyDescent="0.3">
      <c r="A349" s="8" t="s">
        <v>45</v>
      </c>
      <c r="B349" s="9" t="s">
        <v>40</v>
      </c>
      <c r="C349" s="9">
        <v>136</v>
      </c>
      <c r="D349" s="9">
        <v>136</v>
      </c>
      <c r="E349" s="17" t="s">
        <v>30</v>
      </c>
      <c r="F349" s="19">
        <v>44515</v>
      </c>
      <c r="G349" s="19">
        <v>44521</v>
      </c>
      <c r="H349" s="15">
        <v>0.29166666666666702</v>
      </c>
      <c r="I349" s="15">
        <v>0.70833333333333337</v>
      </c>
      <c r="J349" s="9" t="s">
        <v>51</v>
      </c>
      <c r="K349" s="7" t="str">
        <f>IF(A349="","",VLOOKUP(C349,AUX!$C$2:$E$23,2,1))</f>
        <v>Aparecida do Rio Doce</v>
      </c>
      <c r="L349" s="6" t="str">
        <f>IF(A349="","",VLOOKUP(C349,AUX!$C$2:$E$23,3,1))</f>
        <v>GO</v>
      </c>
    </row>
    <row r="350" spans="1:12" x14ac:dyDescent="0.3">
      <c r="A350" s="8" t="s">
        <v>45</v>
      </c>
      <c r="B350" s="9" t="s">
        <v>40</v>
      </c>
      <c r="C350" s="9">
        <v>136</v>
      </c>
      <c r="D350" s="9">
        <v>136</v>
      </c>
      <c r="E350" s="17" t="s">
        <v>30</v>
      </c>
      <c r="F350" s="19">
        <v>44515</v>
      </c>
      <c r="G350" s="19">
        <v>44521</v>
      </c>
      <c r="H350" s="15">
        <v>0.29166666666666702</v>
      </c>
      <c r="I350" s="15">
        <v>0.70833333333333337</v>
      </c>
      <c r="J350" s="9" t="s">
        <v>51</v>
      </c>
      <c r="K350" s="7" t="str">
        <f>IF(A350="","",VLOOKUP(C350,AUX!$C$2:$E$23,2,1))</f>
        <v>Aparecida do Rio Doce</v>
      </c>
      <c r="L350" s="6" t="str">
        <f>IF(A350="","",VLOOKUP(C350,AUX!$C$2:$E$23,3,1))</f>
        <v>GO</v>
      </c>
    </row>
    <row r="351" spans="1:12" x14ac:dyDescent="0.3">
      <c r="A351" s="8" t="s">
        <v>45</v>
      </c>
      <c r="B351" s="9" t="s">
        <v>40</v>
      </c>
      <c r="C351" s="9">
        <v>56</v>
      </c>
      <c r="D351" s="9">
        <v>56</v>
      </c>
      <c r="E351" s="17" t="s">
        <v>30</v>
      </c>
      <c r="F351" s="19">
        <v>44515</v>
      </c>
      <c r="G351" s="19">
        <v>44521</v>
      </c>
      <c r="H351" s="15">
        <v>0.29166666666666702</v>
      </c>
      <c r="I351" s="15">
        <v>0.70833333333333337</v>
      </c>
      <c r="J351" s="9" t="s">
        <v>51</v>
      </c>
      <c r="K351" s="7" t="str">
        <f>IF(A351="","",VLOOKUP(C351,AUX!$C$2:$E$23,2,1))</f>
        <v>Cachoeira Alta</v>
      </c>
      <c r="L351" s="6" t="str">
        <f>IF(A351="","",VLOOKUP(C351,AUX!$C$2:$E$23,3,1))</f>
        <v>GO</v>
      </c>
    </row>
    <row r="352" spans="1:12" x14ac:dyDescent="0.3">
      <c r="A352" s="8" t="s">
        <v>45</v>
      </c>
      <c r="B352" s="9" t="s">
        <v>40</v>
      </c>
      <c r="C352" s="9">
        <v>56</v>
      </c>
      <c r="D352" s="9">
        <v>56</v>
      </c>
      <c r="E352" s="17" t="s">
        <v>30</v>
      </c>
      <c r="F352" s="19">
        <v>44515</v>
      </c>
      <c r="G352" s="19">
        <v>44521</v>
      </c>
      <c r="H352" s="15">
        <v>0.29166666666666702</v>
      </c>
      <c r="I352" s="15">
        <v>0.70833333333333337</v>
      </c>
      <c r="J352" s="9" t="s">
        <v>51</v>
      </c>
      <c r="K352" s="7" t="str">
        <f>IF(A352="","",VLOOKUP(C352,AUX!$C$2:$E$23,2,1))</f>
        <v>Cachoeira Alta</v>
      </c>
      <c r="L352" s="6" t="str">
        <f>IF(A352="","",VLOOKUP(C352,AUX!$C$2:$E$23,3,1))</f>
        <v>GO</v>
      </c>
    </row>
    <row r="353" spans="1:12" x14ac:dyDescent="0.3">
      <c r="A353" s="8" t="s">
        <v>45</v>
      </c>
      <c r="B353" s="9" t="s">
        <v>40</v>
      </c>
      <c r="C353" s="9">
        <v>56</v>
      </c>
      <c r="D353" s="9">
        <v>56</v>
      </c>
      <c r="E353" s="17" t="s">
        <v>30</v>
      </c>
      <c r="F353" s="19">
        <v>44515</v>
      </c>
      <c r="G353" s="19">
        <v>44521</v>
      </c>
      <c r="H353" s="15">
        <v>0.29166666666666702</v>
      </c>
      <c r="I353" s="15">
        <v>0.70833333333333337</v>
      </c>
      <c r="J353" s="9" t="s">
        <v>51</v>
      </c>
      <c r="K353" s="7" t="str">
        <f>IF(A353="","",VLOOKUP(C353,AUX!$C$2:$E$23,2,1))</f>
        <v>Cachoeira Alta</v>
      </c>
      <c r="L353" s="6" t="str">
        <f>IF(A353="","",VLOOKUP(C353,AUX!$C$2:$E$23,3,1))</f>
        <v>GO</v>
      </c>
    </row>
    <row r="354" spans="1:12" x14ac:dyDescent="0.3">
      <c r="A354" s="8" t="s">
        <v>45</v>
      </c>
      <c r="B354" s="9" t="s">
        <v>40</v>
      </c>
      <c r="C354" s="9">
        <v>56</v>
      </c>
      <c r="D354" s="9">
        <v>56</v>
      </c>
      <c r="E354" s="17" t="s">
        <v>30</v>
      </c>
      <c r="F354" s="19">
        <v>44515</v>
      </c>
      <c r="G354" s="19">
        <v>44521</v>
      </c>
      <c r="H354" s="15">
        <v>0.29166666666666702</v>
      </c>
      <c r="I354" s="15">
        <v>0.70833333333333337</v>
      </c>
      <c r="J354" s="9" t="s">
        <v>51</v>
      </c>
      <c r="K354" s="7" t="str">
        <f>IF(A354="","",VLOOKUP(C354,AUX!$C$2:$E$23,2,1))</f>
        <v>Cachoeira Alta</v>
      </c>
      <c r="L354" s="6" t="str">
        <f>IF(A354="","",VLOOKUP(C354,AUX!$C$2:$E$23,3,1))</f>
        <v>GO</v>
      </c>
    </row>
  </sheetData>
  <sortState ref="A3:M354">
    <sortCondition ref="B2"/>
  </sortState>
  <mergeCells count="1">
    <mergeCell ref="A1:L1"/>
  </mergeCells>
  <pageMargins left="0.51181102362204722" right="0.51181102362204722" top="0.78740157480314965" bottom="0.78740157480314965" header="0.31496062992125984" footer="0.31496062992125984"/>
  <pageSetup paperSize="9" scale="9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31"/>
  <sheetViews>
    <sheetView workbookViewId="0">
      <selection activeCell="E36" sqref="E36"/>
    </sheetView>
  </sheetViews>
  <sheetFormatPr defaultRowHeight="14.4" x14ac:dyDescent="0.3"/>
  <cols>
    <col min="1" max="1" width="18.88671875" bestFit="1" customWidth="1"/>
    <col min="2" max="2" width="6" bestFit="1" customWidth="1"/>
    <col min="3" max="3" width="7.88671875" bestFit="1" customWidth="1"/>
    <col min="4" max="4" width="20.44140625" bestFit="1" customWidth="1"/>
    <col min="5" max="5" width="6" bestFit="1" customWidth="1"/>
  </cols>
  <sheetData>
    <row r="1" spans="1:5" x14ac:dyDescent="0.3">
      <c r="A1" s="1" t="s">
        <v>24</v>
      </c>
      <c r="B1" s="1" t="s">
        <v>1</v>
      </c>
      <c r="C1" s="1" t="s">
        <v>29</v>
      </c>
      <c r="D1" s="1" t="s">
        <v>24</v>
      </c>
      <c r="E1" s="1" t="s">
        <v>1</v>
      </c>
    </row>
    <row r="2" spans="1:5" x14ac:dyDescent="0.3">
      <c r="A2" s="22" t="s">
        <v>18</v>
      </c>
      <c r="B2" s="22" t="s">
        <v>17</v>
      </c>
      <c r="C2" s="3">
        <v>0</v>
      </c>
      <c r="D2" s="2" t="str">
        <f>A2</f>
        <v>São Simão</v>
      </c>
      <c r="E2" s="2" t="str">
        <f t="shared" ref="E2" si="0">B2</f>
        <v>GO</v>
      </c>
    </row>
    <row r="3" spans="1:5" x14ac:dyDescent="0.3">
      <c r="A3" s="23"/>
      <c r="B3" s="23"/>
      <c r="C3" s="3">
        <v>23.68</v>
      </c>
      <c r="D3" s="2" t="str">
        <f>A2</f>
        <v>São Simão</v>
      </c>
      <c r="E3" s="2" t="str">
        <f t="shared" ref="E3" si="1">B2</f>
        <v>GO</v>
      </c>
    </row>
    <row r="4" spans="1:5" x14ac:dyDescent="0.3">
      <c r="A4" s="22" t="s">
        <v>21</v>
      </c>
      <c r="B4" s="22" t="s">
        <v>17</v>
      </c>
      <c r="C4" s="3">
        <v>23.69</v>
      </c>
      <c r="D4" s="2" t="str">
        <f>A4</f>
        <v>Paranaiguara</v>
      </c>
      <c r="E4" s="2" t="str">
        <f t="shared" ref="E4" si="2">B4</f>
        <v>GO</v>
      </c>
    </row>
    <row r="5" spans="1:5" x14ac:dyDescent="0.3">
      <c r="A5" s="23"/>
      <c r="B5" s="23"/>
      <c r="C5" s="3">
        <v>39.979999999999997</v>
      </c>
      <c r="D5" s="2" t="str">
        <f>A4</f>
        <v>Paranaiguara</v>
      </c>
      <c r="E5" s="2" t="str">
        <f t="shared" ref="E5" si="3">B4</f>
        <v>GO</v>
      </c>
    </row>
    <row r="6" spans="1:5" x14ac:dyDescent="0.3">
      <c r="A6" s="22" t="s">
        <v>22</v>
      </c>
      <c r="B6" s="22" t="s">
        <v>17</v>
      </c>
      <c r="C6" s="3">
        <v>39.99</v>
      </c>
      <c r="D6" s="2" t="str">
        <f>A6</f>
        <v>Cachoeira Alta</v>
      </c>
      <c r="E6" s="2" t="str">
        <f t="shared" ref="E6" si="4">B6</f>
        <v>GO</v>
      </c>
    </row>
    <row r="7" spans="1:5" x14ac:dyDescent="0.3">
      <c r="A7" s="23"/>
      <c r="B7" s="23"/>
      <c r="C7" s="3">
        <v>113.557</v>
      </c>
      <c r="D7" s="2" t="str">
        <f>A6</f>
        <v>Cachoeira Alta</v>
      </c>
      <c r="E7" s="2" t="str">
        <f t="shared" ref="E7" si="5">B6</f>
        <v>GO</v>
      </c>
    </row>
    <row r="8" spans="1:5" x14ac:dyDescent="0.3">
      <c r="A8" s="24" t="s">
        <v>28</v>
      </c>
      <c r="B8" s="24" t="s">
        <v>17</v>
      </c>
      <c r="C8" s="3">
        <v>113.55800000000001</v>
      </c>
      <c r="D8" s="2" t="str">
        <f>A8</f>
        <v>Aparecida do Rio Doce</v>
      </c>
      <c r="E8" s="2" t="str">
        <f t="shared" ref="E8" si="6">B8</f>
        <v>GO</v>
      </c>
    </row>
    <row r="9" spans="1:5" x14ac:dyDescent="0.3">
      <c r="A9" s="25"/>
      <c r="B9" s="25"/>
      <c r="C9" s="3">
        <v>136.88</v>
      </c>
      <c r="D9" s="2" t="str">
        <f>A8</f>
        <v>Aparecida do Rio Doce</v>
      </c>
      <c r="E9" s="2" t="str">
        <f t="shared" ref="E9" si="7">B8</f>
        <v>GO</v>
      </c>
    </row>
    <row r="10" spans="1:5" x14ac:dyDescent="0.3">
      <c r="A10" s="22" t="s">
        <v>25</v>
      </c>
      <c r="B10" s="22" t="s">
        <v>17</v>
      </c>
      <c r="C10" s="3">
        <v>136.88999999999999</v>
      </c>
      <c r="D10" s="2" t="str">
        <f>A10</f>
        <v>Jataí</v>
      </c>
      <c r="E10" s="2" t="str">
        <f t="shared" ref="E10" si="8">B10</f>
        <v>GO</v>
      </c>
    </row>
    <row r="11" spans="1:5" x14ac:dyDescent="0.3">
      <c r="A11" s="23"/>
      <c r="B11" s="23"/>
      <c r="C11" s="3">
        <v>193</v>
      </c>
      <c r="D11" s="2" t="str">
        <f>A10</f>
        <v>Jataí</v>
      </c>
      <c r="E11" s="2" t="str">
        <f t="shared" ref="E11" si="9">B10</f>
        <v>GO</v>
      </c>
    </row>
    <row r="12" spans="1:5" x14ac:dyDescent="0.3">
      <c r="A12" s="22" t="s">
        <v>16</v>
      </c>
      <c r="B12" s="22" t="s">
        <v>13</v>
      </c>
      <c r="C12" s="3">
        <v>626</v>
      </c>
      <c r="D12" s="2" t="str">
        <f>A12</f>
        <v>Uberlândia</v>
      </c>
      <c r="E12" s="2" t="str">
        <f>B12</f>
        <v>MG</v>
      </c>
    </row>
    <row r="13" spans="1:5" x14ac:dyDescent="0.3">
      <c r="A13" s="23"/>
      <c r="B13" s="23"/>
      <c r="C13" s="3">
        <v>653.13</v>
      </c>
      <c r="D13" s="2" t="str">
        <f>A12</f>
        <v>Uberlândia</v>
      </c>
      <c r="E13" s="2" t="str">
        <f>B12</f>
        <v>MG</v>
      </c>
    </row>
    <row r="14" spans="1:5" x14ac:dyDescent="0.3">
      <c r="A14" s="22" t="s">
        <v>26</v>
      </c>
      <c r="B14" s="22" t="s">
        <v>13</v>
      </c>
      <c r="C14" s="3">
        <v>653.14</v>
      </c>
      <c r="D14" s="2" t="str">
        <f>A14</f>
        <v>Monte Alegre de Minas</v>
      </c>
      <c r="E14" s="2" t="str">
        <f>B14</f>
        <v>MG</v>
      </c>
    </row>
    <row r="15" spans="1:5" x14ac:dyDescent="0.3">
      <c r="A15" s="23"/>
      <c r="B15" s="23"/>
      <c r="C15" s="3">
        <v>728.85</v>
      </c>
      <c r="D15" s="2" t="str">
        <f>A14</f>
        <v>Monte Alegre de Minas</v>
      </c>
      <c r="E15" s="2" t="str">
        <f>B14</f>
        <v>MG</v>
      </c>
    </row>
    <row r="16" spans="1:5" x14ac:dyDescent="0.3">
      <c r="A16" s="22" t="s">
        <v>27</v>
      </c>
      <c r="B16" s="22" t="s">
        <v>13</v>
      </c>
      <c r="C16" s="3">
        <v>728.86</v>
      </c>
      <c r="D16" s="2" t="str">
        <f>A16</f>
        <v>Canápolis</v>
      </c>
      <c r="E16" s="2" t="str">
        <f>B16</f>
        <v>MG</v>
      </c>
    </row>
    <row r="17" spans="1:5" x14ac:dyDescent="0.3">
      <c r="A17" s="23"/>
      <c r="B17" s="23"/>
      <c r="C17" s="3">
        <v>735.43</v>
      </c>
      <c r="D17" s="2" t="str">
        <f>A16</f>
        <v>Canápolis</v>
      </c>
      <c r="E17" s="2" t="str">
        <f>B16</f>
        <v>MG</v>
      </c>
    </row>
    <row r="18" spans="1:5" x14ac:dyDescent="0.3">
      <c r="A18" s="22" t="s">
        <v>19</v>
      </c>
      <c r="B18" s="22" t="s">
        <v>13</v>
      </c>
      <c r="C18" s="3">
        <v>735.44</v>
      </c>
      <c r="D18" s="2" t="str">
        <f>A18</f>
        <v>Ituiutaba</v>
      </c>
      <c r="E18" s="2" t="str">
        <f t="shared" ref="E18" si="10">B18</f>
        <v>MG</v>
      </c>
    </row>
    <row r="19" spans="1:5" x14ac:dyDescent="0.3">
      <c r="A19" s="23"/>
      <c r="B19" s="23"/>
      <c r="C19" s="3">
        <v>788.4</v>
      </c>
      <c r="D19" s="2" t="str">
        <f>A18</f>
        <v>Ituiutaba</v>
      </c>
      <c r="E19" s="2" t="str">
        <f t="shared" ref="E19" si="11">B18</f>
        <v>MG</v>
      </c>
    </row>
    <row r="20" spans="1:5" x14ac:dyDescent="0.3">
      <c r="A20" s="22" t="s">
        <v>23</v>
      </c>
      <c r="B20" s="22" t="s">
        <v>13</v>
      </c>
      <c r="C20" s="3">
        <v>788.5</v>
      </c>
      <c r="D20" s="2" t="str">
        <f>A20</f>
        <v>Gurinhatã</v>
      </c>
      <c r="E20" s="2" t="str">
        <f>B20</f>
        <v>MG</v>
      </c>
    </row>
    <row r="21" spans="1:5" x14ac:dyDescent="0.3">
      <c r="A21" s="23"/>
      <c r="B21" s="23"/>
      <c r="C21" s="3">
        <v>810.9</v>
      </c>
      <c r="D21" s="2" t="str">
        <f>A20</f>
        <v>Gurinhatã</v>
      </c>
      <c r="E21" s="2" t="str">
        <f>B20</f>
        <v>MG</v>
      </c>
    </row>
    <row r="22" spans="1:5" x14ac:dyDescent="0.3">
      <c r="A22" s="22" t="s">
        <v>20</v>
      </c>
      <c r="B22" s="22" t="s">
        <v>13</v>
      </c>
      <c r="C22" s="3">
        <v>811</v>
      </c>
      <c r="D22" s="2" t="str">
        <f>A22</f>
        <v>Santa Vitória</v>
      </c>
      <c r="E22" s="2" t="str">
        <f>B22</f>
        <v>MG</v>
      </c>
    </row>
    <row r="23" spans="1:5" x14ac:dyDescent="0.3">
      <c r="A23" s="23"/>
      <c r="B23" s="23"/>
      <c r="C23" s="3">
        <v>870.75</v>
      </c>
      <c r="D23" s="2" t="str">
        <f>A22</f>
        <v>Santa Vitória</v>
      </c>
      <c r="E23" s="2" t="str">
        <f>B22</f>
        <v>MG</v>
      </c>
    </row>
    <row r="24" spans="1:5" x14ac:dyDescent="0.3">
      <c r="C24" s="4"/>
      <c r="D24" s="2"/>
      <c r="E24" s="2"/>
    </row>
    <row r="25" spans="1:5" x14ac:dyDescent="0.3">
      <c r="C25" s="4"/>
      <c r="D25" s="2"/>
      <c r="E25" s="2"/>
    </row>
    <row r="26" spans="1:5" x14ac:dyDescent="0.3">
      <c r="C26" s="4"/>
      <c r="D26" s="2"/>
      <c r="E26" s="2"/>
    </row>
    <row r="27" spans="1:5" x14ac:dyDescent="0.3">
      <c r="C27" s="4"/>
      <c r="D27" s="2"/>
      <c r="E27" s="2"/>
    </row>
    <row r="28" spans="1:5" x14ac:dyDescent="0.3">
      <c r="C28" s="4"/>
      <c r="D28" s="2"/>
      <c r="E28" s="2"/>
    </row>
    <row r="29" spans="1:5" x14ac:dyDescent="0.3">
      <c r="C29" s="4"/>
      <c r="D29" s="2"/>
      <c r="E29" s="2"/>
    </row>
    <row r="30" spans="1:5" x14ac:dyDescent="0.3">
      <c r="C30" s="4"/>
      <c r="D30" s="2"/>
      <c r="E30" s="2"/>
    </row>
    <row r="31" spans="1:5" x14ac:dyDescent="0.3">
      <c r="C31" s="4"/>
    </row>
  </sheetData>
  <mergeCells count="22">
    <mergeCell ref="A22:A23"/>
    <mergeCell ref="B2:B3"/>
    <mergeCell ref="A12:A13"/>
    <mergeCell ref="A18:A19"/>
    <mergeCell ref="A10:A11"/>
    <mergeCell ref="A14:A15"/>
    <mergeCell ref="A2:A3"/>
    <mergeCell ref="A6:A7"/>
    <mergeCell ref="A16:A17"/>
    <mergeCell ref="A4:A5"/>
    <mergeCell ref="A20:A21"/>
    <mergeCell ref="A8:A9"/>
    <mergeCell ref="B22:B23"/>
    <mergeCell ref="B6:B7"/>
    <mergeCell ref="B16:B17"/>
    <mergeCell ref="B4:B5"/>
    <mergeCell ref="B20:B21"/>
    <mergeCell ref="B8:B9"/>
    <mergeCell ref="B12:B13"/>
    <mergeCell ref="B18:B19"/>
    <mergeCell ref="B10:B11"/>
    <mergeCell ref="B14:B15"/>
  </mergeCells>
  <pageMargins left="0.511811024" right="0.511811024" top="0.78740157499999996" bottom="0.78740157499999996" header="0.31496062000000002" footer="0.3149606200000000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07A96A87874D844AC979F1A1708D911" ma:contentTypeVersion="11" ma:contentTypeDescription="Crie um novo documento." ma:contentTypeScope="" ma:versionID="4e7149cbaf087864d85b99dc1ae39f25">
  <xsd:schema xmlns:xsd="http://www.w3.org/2001/XMLSchema" xmlns:xs="http://www.w3.org/2001/XMLSchema" xmlns:p="http://schemas.microsoft.com/office/2006/metadata/properties" xmlns:ns3="dc4bc544-9b80-4440-8a35-8347b975d93b" xmlns:ns4="e3f7e396-8f43-4aae-b185-fac1e6847086" targetNamespace="http://schemas.microsoft.com/office/2006/metadata/properties" ma:root="true" ma:fieldsID="c687b43d66d9a5af2fddfbd774ee5572" ns3:_="" ns4:_="">
    <xsd:import namespace="dc4bc544-9b80-4440-8a35-8347b975d93b"/>
    <xsd:import namespace="e3f7e396-8f43-4aae-b185-fac1e6847086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bc544-9b80-4440-8a35-8347b975d93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Dica de Compartilhamento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f7e396-8f43-4aae-b185-fac1e684708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75E5CD5-7940-4864-8B7C-97B44A6187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c4bc544-9b80-4440-8a35-8347b975d93b"/>
    <ds:schemaRef ds:uri="e3f7e396-8f43-4aae-b185-fac1e684708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416F0A4-1DDD-4695-9A28-B24B401592B7}">
  <ds:schemaRefs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www.w3.org/XML/1998/namespace"/>
    <ds:schemaRef ds:uri="http://purl.org/dc/terms/"/>
    <ds:schemaRef ds:uri="e3f7e396-8f43-4aae-b185-fac1e6847086"/>
    <ds:schemaRef ds:uri="dc4bc544-9b80-4440-8a35-8347b975d93b"/>
    <ds:schemaRef ds:uri="http://schemas.openxmlformats.org/package/2006/metadata/core-properties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B69F02C6-2FF3-4F52-8820-8188D9B552D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Modelo para divulgação</vt:lpstr>
      <vt:lpstr>AUX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Luiz Carlos Simões Filho</dc:creator>
  <cp:lastModifiedBy>Pedro Henrique Nascimento Nepomuceno</cp:lastModifiedBy>
  <cp:lastPrinted>2021-02-26T17:54:43Z</cp:lastPrinted>
  <dcterms:created xsi:type="dcterms:W3CDTF">2020-04-30T17:06:08Z</dcterms:created>
  <dcterms:modified xsi:type="dcterms:W3CDTF">2021-11-19T12:33:59Z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0x010100A07A96A87874D844AC979F1A1708D911</vt:lpwstr>
  </property>
</Properties>
</file>